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2021R0042EI - Stavební úp..." sheetId="2" r:id="rId2"/>
    <sheet name="Výkaz" sheetId="3" r:id="rId3"/>
  </sheets>
  <definedNames>
    <definedName name="_xlnm._FilterDatabase" localSheetId="1" hidden="1">'2021R0042EI - Stavební úp...'!$C$115:$K$127</definedName>
    <definedName name="_xlnm.Print_Titles" localSheetId="1">'2021R0042EI - Stavební úp...'!$115:$115</definedName>
    <definedName name="_xlnm.Print_Titles" localSheetId="0">'Rekapitulace stavby'!$92:$92</definedName>
    <definedName name="_xlnm.Print_Area" localSheetId="1">'2021R0042EI - Stavební úp...'!$C$82:$J$99,'2021R0042EI - Stavební úp...'!$C$105:$K$127</definedName>
    <definedName name="_xlnm.Print_Area" localSheetId="0">'Rekapitulace stavby'!$D$4:$AO$76,'Rekapitulace stavby'!$C$82:$AQ$96</definedName>
    <definedName name="_xlnm.Print_Area" localSheetId="2">Výkaz!$A$1:$G$286</definedName>
  </definedNames>
  <calcPr calcId="125725"/>
</workbook>
</file>

<file path=xl/calcChain.xml><?xml version="1.0" encoding="utf-8"?>
<calcChain xmlns="http://schemas.openxmlformats.org/spreadsheetml/2006/main">
  <c r="I127" i="2"/>
  <c r="G284" i="3"/>
  <c r="G283"/>
  <c r="G282"/>
  <c r="G281"/>
  <c r="G280"/>
  <c r="G279"/>
  <c r="G278"/>
  <c r="G277"/>
  <c r="G276"/>
  <c r="G275"/>
  <c r="G285" s="1"/>
  <c r="E23" s="1"/>
  <c r="G268"/>
  <c r="G267"/>
  <c r="G266"/>
  <c r="G265"/>
  <c r="G269" s="1"/>
  <c r="E22" s="1"/>
  <c r="G257"/>
  <c r="G256"/>
  <c r="G255"/>
  <c r="G254"/>
  <c r="G253"/>
  <c r="G252"/>
  <c r="G251"/>
  <c r="G250"/>
  <c r="G249"/>
  <c r="G248"/>
  <c r="G247"/>
  <c r="G246"/>
  <c r="G258" s="1"/>
  <c r="E21" s="1"/>
  <c r="G240"/>
  <c r="G239"/>
  <c r="G238"/>
  <c r="G237"/>
  <c r="G241" s="1"/>
  <c r="E20" s="1"/>
  <c r="G236"/>
  <c r="G235"/>
  <c r="G234"/>
  <c r="G228"/>
  <c r="G227"/>
  <c r="G226"/>
  <c r="G225"/>
  <c r="E225"/>
  <c r="G224"/>
  <c r="G223"/>
  <c r="G222"/>
  <c r="G221"/>
  <c r="G220"/>
  <c r="G219"/>
  <c r="G218"/>
  <c r="G229" s="1"/>
  <c r="E19" s="1"/>
  <c r="G212"/>
  <c r="E18" s="1"/>
  <c r="G211"/>
  <c r="G210"/>
  <c r="G205"/>
  <c r="G204"/>
  <c r="G203"/>
  <c r="G202"/>
  <c r="G201"/>
  <c r="G200"/>
  <c r="G199"/>
  <c r="G198"/>
  <c r="G197"/>
  <c r="G196"/>
  <c r="G195"/>
  <c r="G194"/>
  <c r="G193"/>
  <c r="G192"/>
  <c r="G191"/>
  <c r="G190"/>
  <c r="G206" s="1"/>
  <c r="E17" s="1"/>
  <c r="G189"/>
  <c r="G188"/>
  <c r="G182"/>
  <c r="G181"/>
  <c r="G180"/>
  <c r="G179"/>
  <c r="G178"/>
  <c r="G177"/>
  <c r="G176"/>
  <c r="G183" s="1"/>
  <c r="E16" s="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71" s="1"/>
  <c r="E15" s="1"/>
  <c r="G142"/>
  <c r="G141"/>
  <c r="G140"/>
  <c r="G139"/>
  <c r="G138"/>
  <c r="G137"/>
  <c r="G136"/>
  <c r="G135"/>
  <c r="G134"/>
  <c r="G133"/>
  <c r="G132"/>
  <c r="G131"/>
  <c r="G130"/>
  <c r="G129"/>
  <c r="G128"/>
  <c r="G127"/>
  <c r="G143" s="1"/>
  <c r="E14" s="1"/>
  <c r="G119"/>
  <c r="G118"/>
  <c r="G117"/>
  <c r="G116"/>
  <c r="G115"/>
  <c r="G114"/>
  <c r="G113"/>
  <c r="G112"/>
  <c r="G111"/>
  <c r="G110"/>
  <c r="G109"/>
  <c r="G108"/>
  <c r="G107"/>
  <c r="G106"/>
  <c r="G105"/>
  <c r="G104"/>
  <c r="G120" s="1"/>
  <c r="E13" s="1"/>
  <c r="G95"/>
  <c r="G94"/>
  <c r="G93"/>
  <c r="G92"/>
  <c r="G91"/>
  <c r="G96" s="1"/>
  <c r="E12" s="1"/>
  <c r="G85"/>
  <c r="G84"/>
  <c r="G83"/>
  <c r="G82"/>
  <c r="G81"/>
  <c r="G80"/>
  <c r="G79"/>
  <c r="G78"/>
  <c r="G77"/>
  <c r="G76"/>
  <c r="G75"/>
  <c r="G86" s="1"/>
  <c r="E11" s="1"/>
  <c r="G68"/>
  <c r="G67"/>
  <c r="G66"/>
  <c r="G65"/>
  <c r="G69" s="1"/>
  <c r="E10" s="1"/>
  <c r="G64"/>
  <c r="G58"/>
  <c r="G57"/>
  <c r="G56"/>
  <c r="G55"/>
  <c r="G54"/>
  <c r="G53"/>
  <c r="G52"/>
  <c r="G51"/>
  <c r="G50"/>
  <c r="G49"/>
  <c r="G48"/>
  <c r="G47"/>
  <c r="G46"/>
  <c r="G45"/>
  <c r="G44"/>
  <c r="G59" s="1"/>
  <c r="E9" s="1"/>
  <c r="E24" s="1"/>
  <c r="E33"/>
  <c r="E32"/>
  <c r="E30" l="1"/>
  <c r="E34"/>
  <c r="J35" i="2"/>
  <c r="J34"/>
  <c r="AY95" i="1"/>
  <c r="J33" i="2"/>
  <c r="AX95" i="1"/>
  <c r="BI127" i="2"/>
  <c r="BH127"/>
  <c r="BG127"/>
  <c r="BE127"/>
  <c r="T127"/>
  <c r="T126"/>
  <c r="T125" s="1"/>
  <c r="R127"/>
  <c r="R126" s="1"/>
  <c r="R125" s="1"/>
  <c r="P127"/>
  <c r="P126"/>
  <c r="P125" s="1"/>
  <c r="BI119"/>
  <c r="BH119"/>
  <c r="BG119"/>
  <c r="BE119"/>
  <c r="T119"/>
  <c r="T118"/>
  <c r="T117"/>
  <c r="T116" s="1"/>
  <c r="R119"/>
  <c r="R118"/>
  <c r="R117"/>
  <c r="R116" s="1"/>
  <c r="P119"/>
  <c r="P118"/>
  <c r="P117"/>
  <c r="P116" s="1"/>
  <c r="AU95" i="1" s="1"/>
  <c r="AU94" s="1"/>
  <c r="F110" i="2"/>
  <c r="E108"/>
  <c r="F87"/>
  <c r="E85"/>
  <c r="J22"/>
  <c r="E22"/>
  <c r="J90" s="1"/>
  <c r="J21"/>
  <c r="J19"/>
  <c r="E19"/>
  <c r="J89" s="1"/>
  <c r="J18"/>
  <c r="J16"/>
  <c r="E16"/>
  <c r="F113" s="1"/>
  <c r="J15"/>
  <c r="J13"/>
  <c r="E13"/>
  <c r="F89" s="1"/>
  <c r="J12"/>
  <c r="J10"/>
  <c r="J87"/>
  <c r="L90" i="1"/>
  <c r="AM90"/>
  <c r="AM89"/>
  <c r="L89"/>
  <c r="AM87"/>
  <c r="L87"/>
  <c r="L85"/>
  <c r="L84"/>
  <c r="BK127" i="2"/>
  <c r="J119"/>
  <c r="AS94" i="1"/>
  <c r="J127" i="2"/>
  <c r="BK119"/>
  <c r="E31" i="3" l="1"/>
  <c r="E35" s="1"/>
  <c r="F90" i="2"/>
  <c r="J110"/>
  <c r="J112"/>
  <c r="J113"/>
  <c r="BF119"/>
  <c r="BF127"/>
  <c r="F112"/>
  <c r="BK118"/>
  <c r="J118"/>
  <c r="J96" s="1"/>
  <c r="BK126"/>
  <c r="J126"/>
  <c r="J98" s="1"/>
  <c r="F31"/>
  <c r="AZ95" i="1" s="1"/>
  <c r="AZ94" s="1"/>
  <c r="W29" s="1"/>
  <c r="F34" i="2"/>
  <c r="BC95" i="1" s="1"/>
  <c r="BC94" s="1"/>
  <c r="W32" s="1"/>
  <c r="F33" i="2"/>
  <c r="BB95" i="1" s="1"/>
  <c r="BB94" s="1"/>
  <c r="AX94" s="1"/>
  <c r="F35" i="2"/>
  <c r="BD95" i="1" s="1"/>
  <c r="BD94" s="1"/>
  <c r="W33" s="1"/>
  <c r="J31" i="2"/>
  <c r="AV95" i="1" s="1"/>
  <c r="BK117" i="2" l="1"/>
  <c r="J117" s="1"/>
  <c r="J95" s="1"/>
  <c r="BK125"/>
  <c r="J125" s="1"/>
  <c r="J97" s="1"/>
  <c r="AY94" i="1"/>
  <c r="W31"/>
  <c r="F32" i="2"/>
  <c r="BA95" i="1" s="1"/>
  <c r="BA94" s="1"/>
  <c r="AW94" s="1"/>
  <c r="AK30" s="1"/>
  <c r="AV94"/>
  <c r="AK29" s="1"/>
  <c r="J32" i="2"/>
  <c r="AW95" i="1" s="1"/>
  <c r="AT95" s="1"/>
  <c r="BK116" i="2" l="1"/>
  <c r="J116" s="1"/>
  <c r="J28" s="1"/>
  <c r="AG95" i="1" s="1"/>
  <c r="AG94" s="1"/>
  <c r="AK26" s="1"/>
  <c r="AK35" s="1"/>
  <c r="AT94"/>
  <c r="W30"/>
  <c r="AN94" l="1"/>
  <c r="J37" i="2"/>
  <c r="J94"/>
  <c r="AN95" i="1"/>
</calcChain>
</file>

<file path=xl/sharedStrings.xml><?xml version="1.0" encoding="utf-8"?>
<sst xmlns="http://schemas.openxmlformats.org/spreadsheetml/2006/main" count="1005" uniqueCount="364">
  <si>
    <t>Export Komplet</t>
  </si>
  <si>
    <t/>
  </si>
  <si>
    <t>2.0</t>
  </si>
  <si>
    <t>ZAMOK</t>
  </si>
  <si>
    <t>False</t>
  </si>
  <si>
    <t>{1aa02059-806f-494c-b896-0da04cedc300}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</si>
  <si>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</si>
  <si>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</si>
  <si>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</si>
  <si>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</si>
  <si>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</si>
  <si>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</si>
  <si>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</si>
  <si>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</si>
  <si>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2021R0042EI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</si>
  <si>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</si>
  <si>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</si>
  <si>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U, Elektroinstalace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</si>
  <si>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</si>
  <si>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</si>
  <si>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</si>
  <si>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</si>
  <si>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</si>
  <si>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</si>
  <si>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</si>
  <si>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</si>
  <si>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</si>
  <si>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</si>
  <si>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</si>
  <si>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</si>
  <si>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</si>
  <si>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</si>
  <si>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</si>
  <si>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</si>
  <si>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</si>
  <si>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</si>
  <si>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</si>
  <si>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</si>
  <si>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</si>
  <si>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</si>
  <si>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</si>
  <si>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</si>
  <si>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</si>
  <si>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</si>
  <si>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</si>
  <si>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</si>
  <si>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</si>
  <si>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</si>
  <si>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</si>
  <si>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</si>
  <si>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</si>
  <si>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</si>
  <si>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</si>
  <si>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</si>
  <si>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</si>
  <si>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</si>
  <si>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</si>
  <si>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</si>
  <si>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</si>
  <si>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</si>
  <si>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</si>
  <si>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</si>
  <si>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</si>
  <si>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</si>
  <si>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</si>
  <si>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</si>
  <si>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</si>
  <si>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</si>
  <si>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</si>
  <si>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</si>
  <si>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</si>
  <si>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</si>
  <si>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</si>
  <si>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</si>
  <si>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</si>
  <si>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</si>
  <si>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</si>
  <si>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</si>
  <si>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</si>
  <si>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</si>
  <si>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</si>
  <si>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</si>
  <si>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</si>
  <si>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</si>
  <si>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</si>
  <si>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</si>
  <si>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</si>
  <si>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</si>
  <si>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</si>
  <si>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</si>
  <si>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</si>
  <si>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</si>
  <si>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</si>
  <si>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</si>
  <si>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</si>
  <si>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</si>
  <si>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</si>
  <si>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</si>
  <si>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</si>
  <si>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</si>
  <si>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</si>
  <si>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</si>
  <si>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</si>
  <si>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</si>
  <si>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</si>
  <si>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</si>
  <si>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</si>
  <si>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</si>
  <si>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</si>
  <si>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</si>
  <si>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</si>
  <si>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</si>
  <si>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</si>
  <si>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</si>
  <si>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-538874220</t>
  </si>
  <si>
    <t>VV</t>
  </si>
  <si>
    <t>90*0,1*0,1</t>
  </si>
  <si>
    <t>380*0,03</t>
  </si>
  <si>
    <t>240*0,07</t>
  </si>
  <si>
    <t>34*0,15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</si>
  <si>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</si>
  <si>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</si>
  <si>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</si>
  <si>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</si>
  <si>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</si>
  <si>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</si>
  <si>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</si>
  <si>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</si>
  <si>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</si>
  <si>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-1856223172</t>
  </si>
  <si>
    <t xml:space="preserve"> D Í L Č Í   V Ý K A Z   V Ý M Ě R</t>
  </si>
  <si>
    <t>Stavba: OPRAVY ELEKTROINSTALCE SPOLEČNÝCH PROSTOR BD MILÍN blok U 249 - 251    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</si>
  <si>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</si>
  <si>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</si>
  <si>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</si>
  <si>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</si>
  <si>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</si>
  <si>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</si>
  <si>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</si>
  <si>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</si>
  <si>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</si>
  <si>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</si>
  <si>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</si>
  <si>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</si>
  <si>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</si>
  <si>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</si>
  <si>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</si>
  <si>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</si>
  <si>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</si>
  <si>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</si>
  <si>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</si>
  <si>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</si>
  <si>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</si>
  <si>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</si>
  <si>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</si>
  <si>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</si>
  <si>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</si>
  <si>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</si>
  <si>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</si>
  <si>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</si>
  <si>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</si>
  <si>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</si>
  <si>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</si>
  <si>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</si>
  <si>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</si>
  <si>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</si>
  <si>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</si>
  <si>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</si>
  <si>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</si>
  <si>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</si>
  <si>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společné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</si>
  <si>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</si>
  <si>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</si>
  <si>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</si>
  <si>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</si>
  <si>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</si>
  <si>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</si>
  <si>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</si>
  <si>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</si>
  <si>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</si>
  <si>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</si>
  <si>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</si>
  <si>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</si>
  <si>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</si>
  <si>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</si>
  <si>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</si>
  <si>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</si>
  <si>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</si>
  <si>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</si>
  <si>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</si>
  <si>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</si>
  <si>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</si>
  <si>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</si>
  <si>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</si>
  <si>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</si>
  <si>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</si>
  <si>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</si>
  <si>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</si>
  <si>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</si>
  <si>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</si>
  <si>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</si>
  <si>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</si>
  <si>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 mm2,pevně uložený</t>
  </si>
  <si>
    <t xml:space="preserve"> 21 0901091R00</t>
  </si>
  <si>
    <t xml:space="preserve"> Kabel AYKY-m 750 V do 4 x 35 mm2,pevně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</si>
  <si>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</si>
  <si>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</si>
  <si>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</si>
  <si>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</si>
  <si>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</si>
  <si>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</si>
  <si>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</si>
  <si>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</si>
  <si>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</si>
  <si>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</si>
  <si>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</si>
  <si>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</si>
  <si>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</si>
  <si>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</si>
  <si>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</si>
  <si>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</si>
  <si>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</si>
  <si>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</si>
  <si>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</si>
  <si>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</si>
  <si>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</si>
  <si>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</si>
  <si>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</si>
  <si>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</si>
  <si>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</si>
  <si>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</si>
  <si>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</si>
  <si>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</si>
  <si>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</si>
  <si>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</si>
  <si>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</si>
  <si>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</si>
  <si>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</si>
  <si>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</si>
  <si>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</si>
  <si>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</si>
  <si>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</si>
  <si>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 xml:space="preserve"> 354-D 951110-049832</t>
  </si>
  <si>
    <t xml:space="preserve"> Rozváděč elektroměrový RE 6x + 5xHDO</t>
  </si>
  <si>
    <t xml:space="preserve"> 357-SC BM017310--</t>
  </si>
  <si>
    <t xml:space="preserve"> Rozváděč režie RS 249,251</t>
  </si>
  <si>
    <t xml:space="preserve"> 357-SC BM018110--</t>
  </si>
  <si>
    <t xml:space="preserve"> Rozváděč režie RS 250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</si>
  <si>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</si>
  <si>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</si>
  <si>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</si>
  <si>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</si>
  <si>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</si>
  <si>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</si>
  <si>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</si>
  <si>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</si>
  <si>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</si>
  <si>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</si>
  <si>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nasunutím nebo našroubováním do 20mm</t>
  </si>
  <si>
    <t xml:space="preserve"> 21 0010133R00</t>
  </si>
  <si>
    <t>Trubka ochranná s nasunutím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</si>
  <si>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</si>
  <si>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</si>
  <si>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</si>
  <si>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</si>
  <si>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</si>
  <si>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</si>
  <si>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</si>
  <si>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22 0201039R00</t>
  </si>
  <si>
    <t xml:space="preserve"> Montáž set domácích telefonů 5 účastníci včetně programování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</si>
  <si>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</si>
  <si>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</si>
  <si>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</si>
  <si>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</si>
  <si>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</si>
  <si>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</si>
  <si>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</si>
  <si>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</si>
  <si>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</si>
  <si>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</si>
  <si>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</si>
  <si>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</si>
  <si>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el.instalačního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</si>
  <si>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</si>
  <si>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</si>
  <si>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</si>
  <si>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</si>
  <si>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</si>
  <si>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</si>
  <si>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</si>
  <si>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</si>
  <si>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346 715821R</t>
  </si>
  <si>
    <t xml:space="preserve"> Set domácích telefonů 5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</si>
  <si>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</si>
  <si>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</si>
  <si>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</si>
  <si>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</si>
  <si>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</si>
  <si>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Trubka ochranná s nasunutím nebo našroubováním do 32mm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</si>
  <si>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</si>
  <si>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</si>
  <si>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</si>
  <si>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</si>
  <si>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</si>
  <si>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</si>
  <si>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</si>
  <si>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</si>
  <si>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</si>
  <si>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</si>
  <si>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</si>
  <si>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</si>
  <si>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</si>
  <si>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</si>
  <si>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</si>
  <si>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</si>
  <si>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</si>
  <si>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</si>
  <si>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</si>
  <si>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</si>
  <si>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</si>
  <si>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</si>
  <si>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</si>
  <si>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</si>
  <si>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</si>
  <si>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</si>
  <si>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</si>
  <si>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</si>
  <si>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</si>
  <si>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</si>
  <si>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</si>
  <si>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</si>
  <si>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</si>
  <si>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</si>
  <si>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kotelna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</si>
  <si>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</si>
  <si>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</si>
  <si>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</si>
  <si>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</si>
  <si>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</si>
  <si>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</si>
  <si>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</si>
  <si>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</si>
  <si>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</si>
  <si>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</si>
  <si>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</si>
  <si>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ohebná INS-FML 25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</si>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</sst>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28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6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6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16.5" customHeight="1">
      <c r="B23" s="20"/>
      <c r="C23" s="21"/>
      <c r="D23" s="21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ROUND(AG94,2)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34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35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36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300">
        <v>0.21</v>
      </c>
      <c r="M29" s="299"/>
      <c r="N29" s="299"/>
      <c r="O29" s="299"/>
      <c r="P29" s="299"/>
      <c r="Q29" s="40"/>
      <c r="R29" s="40"/>
      <c r="S29" s="40"/>
      <c r="T29" s="40"/>
      <c r="U29" s="40"/>
      <c r="V29" s="40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0"/>
      <c r="AG29" s="40"/>
      <c r="AH29" s="40"/>
      <c r="AI29" s="40"/>
      <c r="AJ29" s="40"/>
      <c r="AK29" s="298">
        <f>ROUND(AV94, 2)</f>
        <v>0</v>
      </c>
      <c r="AL29" s="299"/>
      <c r="AM29" s="299"/>
      <c r="AN29" s="299"/>
      <c r="AO29" s="299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300">
        <v>0.15</v>
      </c>
      <c r="M30" s="299"/>
      <c r="N30" s="299"/>
      <c r="O30" s="299"/>
      <c r="P30" s="299"/>
      <c r="Q30" s="40"/>
      <c r="R30" s="40"/>
      <c r="S30" s="40"/>
      <c r="T30" s="40"/>
      <c r="U30" s="40"/>
      <c r="V30" s="40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0"/>
      <c r="AG30" s="40"/>
      <c r="AH30" s="40"/>
      <c r="AI30" s="40"/>
      <c r="AJ30" s="40"/>
      <c r="AK30" s="298">
        <f>ROUND(AW94, 2)</f>
        <v>0</v>
      </c>
      <c r="AL30" s="299"/>
      <c r="AM30" s="299"/>
      <c r="AN30" s="299"/>
      <c r="AO30" s="299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300">
        <v>0.21</v>
      </c>
      <c r="M31" s="299"/>
      <c r="N31" s="299"/>
      <c r="O31" s="299"/>
      <c r="P31" s="299"/>
      <c r="Q31" s="40"/>
      <c r="R31" s="40"/>
      <c r="S31" s="40"/>
      <c r="T31" s="40"/>
      <c r="U31" s="40"/>
      <c r="V31" s="40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0"/>
      <c r="AG31" s="40"/>
      <c r="AH31" s="40"/>
      <c r="AI31" s="40"/>
      <c r="AJ31" s="40"/>
      <c r="AK31" s="298">
        <v>0</v>
      </c>
      <c r="AL31" s="299"/>
      <c r="AM31" s="299"/>
      <c r="AN31" s="299"/>
      <c r="AO31" s="299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300">
        <v>0.15</v>
      </c>
      <c r="M32" s="299"/>
      <c r="N32" s="299"/>
      <c r="O32" s="299"/>
      <c r="P32" s="299"/>
      <c r="Q32" s="40"/>
      <c r="R32" s="40"/>
      <c r="S32" s="40"/>
      <c r="T32" s="40"/>
      <c r="U32" s="40"/>
      <c r="V32" s="40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0"/>
      <c r="AG32" s="40"/>
      <c r="AH32" s="40"/>
      <c r="AI32" s="40"/>
      <c r="AJ32" s="40"/>
      <c r="AK32" s="298">
        <v>0</v>
      </c>
      <c r="AL32" s="299"/>
      <c r="AM32" s="299"/>
      <c r="AN32" s="299"/>
      <c r="AO32" s="299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300">
        <v>0</v>
      </c>
      <c r="M33" s="299"/>
      <c r="N33" s="299"/>
      <c r="O33" s="299"/>
      <c r="P33" s="299"/>
      <c r="Q33" s="40"/>
      <c r="R33" s="40"/>
      <c r="S33" s="40"/>
      <c r="T33" s="40"/>
      <c r="U33" s="40"/>
      <c r="V33" s="40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0"/>
      <c r="AG33" s="40"/>
      <c r="AH33" s="40"/>
      <c r="AI33" s="40"/>
      <c r="AJ33" s="40"/>
      <c r="AK33" s="298">
        <v>0</v>
      </c>
      <c r="AL33" s="299"/>
      <c r="AM33" s="299"/>
      <c r="AN33" s="299"/>
      <c r="AO33" s="299"/>
      <c r="AP33" s="40"/>
      <c r="AQ33" s="40"/>
      <c r="AR33" s="41"/>
      <c r="BE33" s="30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6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301" t="s">
        <v>45</v>
      </c>
      <c r="Y35" s="302"/>
      <c r="Z35" s="302"/>
      <c r="AA35" s="302"/>
      <c r="AB35" s="302"/>
      <c r="AC35" s="44"/>
      <c r="AD35" s="44"/>
      <c r="AE35" s="44"/>
      <c r="AF35" s="44"/>
      <c r="AG35" s="44"/>
      <c r="AH35" s="44"/>
      <c r="AI35" s="44"/>
      <c r="AJ35" s="44"/>
      <c r="AK35" s="303">
        <f>SUM(AK26:AK33)</f>
        <v>0</v>
      </c>
      <c r="AL35" s="302"/>
      <c r="AM35" s="302"/>
      <c r="AN35" s="302"/>
      <c r="AO35" s="30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2021R0042EI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7" t="str">
        <f>K6</f>
        <v>Stavební úpravy BD Milín - Rekonstrukce chodeb a suterénu blok U, Elektroinstalace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9" t="str">
        <f>IF(AN8= "","",AN8)</f>
        <v>28. 6. 2021</v>
      </c>
      <c r="AN87" s="289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90" t="str">
        <f>IF(E17="","",E17)</f>
        <v xml:space="preserve"> </v>
      </c>
      <c r="AN89" s="291"/>
      <c r="AO89" s="291"/>
      <c r="AP89" s="291"/>
      <c r="AQ89" s="35"/>
      <c r="AR89" s="38"/>
      <c r="AS89" s="292" t="s">
        <v>53</v>
      </c>
      <c r="AT89" s="29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90" t="str">
        <f>IF(E20="","",E20)</f>
        <v xml:space="preserve"> </v>
      </c>
      <c r="AN90" s="291"/>
      <c r="AO90" s="291"/>
      <c r="AP90" s="291"/>
      <c r="AQ90" s="35"/>
      <c r="AR90" s="38"/>
      <c r="AS90" s="294"/>
      <c r="AT90" s="29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6"/>
      <c r="AT91" s="29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7" t="s">
        <v>54</v>
      </c>
      <c r="D92" s="278"/>
      <c r="E92" s="278"/>
      <c r="F92" s="278"/>
      <c r="G92" s="278"/>
      <c r="H92" s="72"/>
      <c r="I92" s="279" t="s">
        <v>55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56</v>
      </c>
      <c r="AH92" s="278"/>
      <c r="AI92" s="278"/>
      <c r="AJ92" s="278"/>
      <c r="AK92" s="278"/>
      <c r="AL92" s="278"/>
      <c r="AM92" s="278"/>
      <c r="AN92" s="279" t="s">
        <v>57</v>
      </c>
      <c r="AO92" s="278"/>
      <c r="AP92" s="281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84" t="s">
        <v>14</v>
      </c>
      <c r="E95" s="284"/>
      <c r="F95" s="284"/>
      <c r="G95" s="284"/>
      <c r="H95" s="284"/>
      <c r="I95" s="94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'2021R0042EI - Stavební úp...'!J28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'2021R0042EI - Stavební úp...'!P116</f>
        <v>0</v>
      </c>
      <c r="AV95" s="98">
        <f>'2021R0042EI - Stavební úp...'!J31</f>
        <v>0</v>
      </c>
      <c r="AW95" s="98">
        <f>'2021R0042EI - Stavební úp...'!J32</f>
        <v>0</v>
      </c>
      <c r="AX95" s="98">
        <f>'2021R0042EI - Stavební úp...'!J33</f>
        <v>0</v>
      </c>
      <c r="AY95" s="98">
        <f>'2021R0042EI - Stavební úp...'!J34</f>
        <v>0</v>
      </c>
      <c r="AZ95" s="98">
        <f>'2021R0042EI - Stavební úp...'!F31</f>
        <v>0</v>
      </c>
      <c r="BA95" s="98">
        <f>'2021R0042EI - Stavební úp...'!F32</f>
        <v>0</v>
      </c>
      <c r="BB95" s="98">
        <f>'2021R0042EI - Stavební úp...'!F33</f>
        <v>0</v>
      </c>
      <c r="BC95" s="98">
        <f>'2021R0042EI - Stavební úp...'!F34</f>
        <v>0</v>
      </c>
      <c r="BD95" s="100">
        <f>'2021R0042EI - Stavební úp...'!F35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/t+klsY0OKTKS/SFRK370klP/w43RbvFtBYzLDNNlNp8ZoHiCFLuVj/DD9P7cyNIJkcokFsKjC4rFMPfIpXIEQ==" saltValue="mkI8vrW3jURoOnJ3WfnT78aZv7FCdj8K4I9v8vxGHV7mfUTmokIvgy9w+aX4u9wMUi4zJnhQWdnpdjBxy1dBD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R0042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>
      <selection activeCell="I128" sqref="I1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hidden="1" customHeight="1">
      <c r="A7" s="33"/>
      <c r="B7" s="38"/>
      <c r="C7" s="33"/>
      <c r="D7" s="33"/>
      <c r="E7" s="317" t="s">
        <v>17</v>
      </c>
      <c r="F7" s="318"/>
      <c r="G7" s="318"/>
      <c r="H7" s="318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28. 6. 2021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319" t="str">
        <f>'Rekapitulace stavby'!E14</f>
        <v>Vyplň údaj</v>
      </c>
      <c r="F16" s="320"/>
      <c r="G16" s="320"/>
      <c r="H16" s="320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321" t="s">
        <v>1</v>
      </c>
      <c r="F25" s="321"/>
      <c r="G25" s="321"/>
      <c r="H25" s="321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1.5" customHeight="1">
      <c r="A85" s="33"/>
      <c r="B85" s="34"/>
      <c r="C85" s="35"/>
      <c r="D85" s="35"/>
      <c r="E85" s="287" t="str">
        <f>E7</f>
        <v>Stavební úpravy BD Milín - Rekonstrukce chodeb a suterénu blok U, Elektroinstalace</v>
      </c>
      <c r="F85" s="322"/>
      <c r="G85" s="322"/>
      <c r="H85" s="322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28. 6. 2021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8.5" customHeight="1">
      <c r="A108" s="33"/>
      <c r="B108" s="34"/>
      <c r="C108" s="35"/>
      <c r="D108" s="35"/>
      <c r="E108" s="287" t="str">
        <f>E7</f>
        <v>Stavební úpravy BD Milín - Rekonstrukce chodeb a suterénu blok U, Elektroinstalace</v>
      </c>
      <c r="F108" s="322"/>
      <c r="G108" s="322"/>
      <c r="H108" s="322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28. 6. 2021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1.30644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1.30644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1.30644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34.200000000000003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1.30644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0.9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11.4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16.8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5.0999999999999996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34.200000000000003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Výkaz!E24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Xu13yTBtsrGwt0Q6GFpwj4DIqUOK7Zq/XXODO7BUlGWg9reTUH3IOxKX7g6rEDzz+xMMSpkVekQdk6Ldb20tEg==" saltValue="ZItB7zQyLg3TlRKeXRyfq/QdtOr8YkT2hNo2kZ0qKbxptM14OS8YwUVAYcfavqqINRLM8JGmqrwILnI9i1GwDA==" spinCount="100000" sheet="1" objects="1" scenarios="1" formatColumns="0" formatRows="0" autoFilter="0"/>
  <autoFilter ref="C115:K127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zoomScale="85" zoomScaleNormal="85" workbookViewId="0">
      <selection activeCell="F275" sqref="F275:F284"/>
    </sheetView>
  </sheetViews>
  <sheetFormatPr defaultColWidth="16" defaultRowHeight="15" customHeight="1"/>
  <cols>
    <col min="1" max="1" width="4.6640625" style="240" customWidth="1"/>
    <col min="2" max="2" width="24.5" style="240" customWidth="1"/>
    <col min="3" max="3" width="66.1640625" style="240" customWidth="1"/>
    <col min="4" max="4" width="5.83203125" style="240" customWidth="1"/>
    <col min="5" max="6" width="12.83203125" style="240" customWidth="1"/>
    <col min="7" max="7" width="15.1640625" style="240" customWidth="1"/>
    <col min="8" max="256" width="16" style="240"/>
    <col min="257" max="257" width="4.6640625" style="240" customWidth="1"/>
    <col min="258" max="258" width="24.5" style="240" customWidth="1"/>
    <col min="259" max="259" width="66.1640625" style="240" customWidth="1"/>
    <col min="260" max="260" width="5.83203125" style="240" customWidth="1"/>
    <col min="261" max="262" width="12.83203125" style="240" customWidth="1"/>
    <col min="263" max="263" width="15.1640625" style="240" customWidth="1"/>
    <col min="264" max="512" width="16" style="240"/>
    <col min="513" max="513" width="4.6640625" style="240" customWidth="1"/>
    <col min="514" max="514" width="24.5" style="240" customWidth="1"/>
    <col min="515" max="515" width="66.1640625" style="240" customWidth="1"/>
    <col min="516" max="516" width="5.83203125" style="240" customWidth="1"/>
    <col min="517" max="518" width="12.83203125" style="240" customWidth="1"/>
    <col min="519" max="519" width="15.1640625" style="240" customWidth="1"/>
    <col min="520" max="768" width="16" style="240"/>
    <col min="769" max="769" width="4.6640625" style="240" customWidth="1"/>
    <col min="770" max="770" width="24.5" style="240" customWidth="1"/>
    <col min="771" max="771" width="66.1640625" style="240" customWidth="1"/>
    <col min="772" max="772" width="5.83203125" style="240" customWidth="1"/>
    <col min="773" max="774" width="12.83203125" style="240" customWidth="1"/>
    <col min="775" max="775" width="15.1640625" style="240" customWidth="1"/>
    <col min="776" max="1024" width="16" style="240"/>
    <col min="1025" max="1025" width="4.6640625" style="240" customWidth="1"/>
    <col min="1026" max="1026" width="24.5" style="240" customWidth="1"/>
    <col min="1027" max="1027" width="66.1640625" style="240" customWidth="1"/>
    <col min="1028" max="1028" width="5.83203125" style="240" customWidth="1"/>
    <col min="1029" max="1030" width="12.83203125" style="240" customWidth="1"/>
    <col min="1031" max="1031" width="15.1640625" style="240" customWidth="1"/>
    <col min="1032" max="1280" width="16" style="240"/>
    <col min="1281" max="1281" width="4.6640625" style="240" customWidth="1"/>
    <col min="1282" max="1282" width="24.5" style="240" customWidth="1"/>
    <col min="1283" max="1283" width="66.1640625" style="240" customWidth="1"/>
    <col min="1284" max="1284" width="5.83203125" style="240" customWidth="1"/>
    <col min="1285" max="1286" width="12.83203125" style="240" customWidth="1"/>
    <col min="1287" max="1287" width="15.1640625" style="240" customWidth="1"/>
    <col min="1288" max="1536" width="16" style="240"/>
    <col min="1537" max="1537" width="4.6640625" style="240" customWidth="1"/>
    <col min="1538" max="1538" width="24.5" style="240" customWidth="1"/>
    <col min="1539" max="1539" width="66.1640625" style="240" customWidth="1"/>
    <col min="1540" max="1540" width="5.83203125" style="240" customWidth="1"/>
    <col min="1541" max="1542" width="12.83203125" style="240" customWidth="1"/>
    <col min="1543" max="1543" width="15.1640625" style="240" customWidth="1"/>
    <col min="1544" max="1792" width="16" style="240"/>
    <col min="1793" max="1793" width="4.6640625" style="240" customWidth="1"/>
    <col min="1794" max="1794" width="24.5" style="240" customWidth="1"/>
    <col min="1795" max="1795" width="66.1640625" style="240" customWidth="1"/>
    <col min="1796" max="1796" width="5.83203125" style="240" customWidth="1"/>
    <col min="1797" max="1798" width="12.83203125" style="240" customWidth="1"/>
    <col min="1799" max="1799" width="15.1640625" style="240" customWidth="1"/>
    <col min="1800" max="2048" width="16" style="240"/>
    <col min="2049" max="2049" width="4.6640625" style="240" customWidth="1"/>
    <col min="2050" max="2050" width="24.5" style="240" customWidth="1"/>
    <col min="2051" max="2051" width="66.1640625" style="240" customWidth="1"/>
    <col min="2052" max="2052" width="5.83203125" style="240" customWidth="1"/>
    <col min="2053" max="2054" width="12.83203125" style="240" customWidth="1"/>
    <col min="2055" max="2055" width="15.1640625" style="240" customWidth="1"/>
    <col min="2056" max="2304" width="16" style="240"/>
    <col min="2305" max="2305" width="4.6640625" style="240" customWidth="1"/>
    <col min="2306" max="2306" width="24.5" style="240" customWidth="1"/>
    <col min="2307" max="2307" width="66.1640625" style="240" customWidth="1"/>
    <col min="2308" max="2308" width="5.83203125" style="240" customWidth="1"/>
    <col min="2309" max="2310" width="12.83203125" style="240" customWidth="1"/>
    <col min="2311" max="2311" width="15.1640625" style="240" customWidth="1"/>
    <col min="2312" max="2560" width="16" style="240"/>
    <col min="2561" max="2561" width="4.6640625" style="240" customWidth="1"/>
    <col min="2562" max="2562" width="24.5" style="240" customWidth="1"/>
    <col min="2563" max="2563" width="66.1640625" style="240" customWidth="1"/>
    <col min="2564" max="2564" width="5.83203125" style="240" customWidth="1"/>
    <col min="2565" max="2566" width="12.83203125" style="240" customWidth="1"/>
    <col min="2567" max="2567" width="15.1640625" style="240" customWidth="1"/>
    <col min="2568" max="2816" width="16" style="240"/>
    <col min="2817" max="2817" width="4.6640625" style="240" customWidth="1"/>
    <col min="2818" max="2818" width="24.5" style="240" customWidth="1"/>
    <col min="2819" max="2819" width="66.1640625" style="240" customWidth="1"/>
    <col min="2820" max="2820" width="5.83203125" style="240" customWidth="1"/>
    <col min="2821" max="2822" width="12.83203125" style="240" customWidth="1"/>
    <col min="2823" max="2823" width="15.1640625" style="240" customWidth="1"/>
    <col min="2824" max="3072" width="16" style="240"/>
    <col min="3073" max="3073" width="4.6640625" style="240" customWidth="1"/>
    <col min="3074" max="3074" width="24.5" style="240" customWidth="1"/>
    <col min="3075" max="3075" width="66.1640625" style="240" customWidth="1"/>
    <col min="3076" max="3076" width="5.83203125" style="240" customWidth="1"/>
    <col min="3077" max="3078" width="12.83203125" style="240" customWidth="1"/>
    <col min="3079" max="3079" width="15.1640625" style="240" customWidth="1"/>
    <col min="3080" max="3328" width="16" style="240"/>
    <col min="3329" max="3329" width="4.6640625" style="240" customWidth="1"/>
    <col min="3330" max="3330" width="24.5" style="240" customWidth="1"/>
    <col min="3331" max="3331" width="66.1640625" style="240" customWidth="1"/>
    <col min="3332" max="3332" width="5.83203125" style="240" customWidth="1"/>
    <col min="3333" max="3334" width="12.83203125" style="240" customWidth="1"/>
    <col min="3335" max="3335" width="15.1640625" style="240" customWidth="1"/>
    <col min="3336" max="3584" width="16" style="240"/>
    <col min="3585" max="3585" width="4.6640625" style="240" customWidth="1"/>
    <col min="3586" max="3586" width="24.5" style="240" customWidth="1"/>
    <col min="3587" max="3587" width="66.1640625" style="240" customWidth="1"/>
    <col min="3588" max="3588" width="5.83203125" style="240" customWidth="1"/>
    <col min="3589" max="3590" width="12.83203125" style="240" customWidth="1"/>
    <col min="3591" max="3591" width="15.1640625" style="240" customWidth="1"/>
    <col min="3592" max="3840" width="16" style="240"/>
    <col min="3841" max="3841" width="4.6640625" style="240" customWidth="1"/>
    <col min="3842" max="3842" width="24.5" style="240" customWidth="1"/>
    <col min="3843" max="3843" width="66.1640625" style="240" customWidth="1"/>
    <col min="3844" max="3844" width="5.83203125" style="240" customWidth="1"/>
    <col min="3845" max="3846" width="12.83203125" style="240" customWidth="1"/>
    <col min="3847" max="3847" width="15.1640625" style="240" customWidth="1"/>
    <col min="3848" max="4096" width="16" style="240"/>
    <col min="4097" max="4097" width="4.6640625" style="240" customWidth="1"/>
    <col min="4098" max="4098" width="24.5" style="240" customWidth="1"/>
    <col min="4099" max="4099" width="66.1640625" style="240" customWidth="1"/>
    <col min="4100" max="4100" width="5.83203125" style="240" customWidth="1"/>
    <col min="4101" max="4102" width="12.83203125" style="240" customWidth="1"/>
    <col min="4103" max="4103" width="15.1640625" style="240" customWidth="1"/>
    <col min="4104" max="4352" width="16" style="240"/>
    <col min="4353" max="4353" width="4.6640625" style="240" customWidth="1"/>
    <col min="4354" max="4354" width="24.5" style="240" customWidth="1"/>
    <col min="4355" max="4355" width="66.1640625" style="240" customWidth="1"/>
    <col min="4356" max="4356" width="5.83203125" style="240" customWidth="1"/>
    <col min="4357" max="4358" width="12.83203125" style="240" customWidth="1"/>
    <col min="4359" max="4359" width="15.1640625" style="240" customWidth="1"/>
    <col min="4360" max="4608" width="16" style="240"/>
    <col min="4609" max="4609" width="4.6640625" style="240" customWidth="1"/>
    <col min="4610" max="4610" width="24.5" style="240" customWidth="1"/>
    <col min="4611" max="4611" width="66.1640625" style="240" customWidth="1"/>
    <col min="4612" max="4612" width="5.83203125" style="240" customWidth="1"/>
    <col min="4613" max="4614" width="12.83203125" style="240" customWidth="1"/>
    <col min="4615" max="4615" width="15.1640625" style="240" customWidth="1"/>
    <col min="4616" max="4864" width="16" style="240"/>
    <col min="4865" max="4865" width="4.6640625" style="240" customWidth="1"/>
    <col min="4866" max="4866" width="24.5" style="240" customWidth="1"/>
    <col min="4867" max="4867" width="66.1640625" style="240" customWidth="1"/>
    <col min="4868" max="4868" width="5.83203125" style="240" customWidth="1"/>
    <col min="4869" max="4870" width="12.83203125" style="240" customWidth="1"/>
    <col min="4871" max="4871" width="15.1640625" style="240" customWidth="1"/>
    <col min="4872" max="5120" width="16" style="240"/>
    <col min="5121" max="5121" width="4.6640625" style="240" customWidth="1"/>
    <col min="5122" max="5122" width="24.5" style="240" customWidth="1"/>
    <col min="5123" max="5123" width="66.1640625" style="240" customWidth="1"/>
    <col min="5124" max="5124" width="5.83203125" style="240" customWidth="1"/>
    <col min="5125" max="5126" width="12.83203125" style="240" customWidth="1"/>
    <col min="5127" max="5127" width="15.1640625" style="240" customWidth="1"/>
    <col min="5128" max="5376" width="16" style="240"/>
    <col min="5377" max="5377" width="4.6640625" style="240" customWidth="1"/>
    <col min="5378" max="5378" width="24.5" style="240" customWidth="1"/>
    <col min="5379" max="5379" width="66.1640625" style="240" customWidth="1"/>
    <col min="5380" max="5380" width="5.83203125" style="240" customWidth="1"/>
    <col min="5381" max="5382" width="12.83203125" style="240" customWidth="1"/>
    <col min="5383" max="5383" width="15.1640625" style="240" customWidth="1"/>
    <col min="5384" max="5632" width="16" style="240"/>
    <col min="5633" max="5633" width="4.6640625" style="240" customWidth="1"/>
    <col min="5634" max="5634" width="24.5" style="240" customWidth="1"/>
    <col min="5635" max="5635" width="66.1640625" style="240" customWidth="1"/>
    <col min="5636" max="5636" width="5.83203125" style="240" customWidth="1"/>
    <col min="5637" max="5638" width="12.83203125" style="240" customWidth="1"/>
    <col min="5639" max="5639" width="15.1640625" style="240" customWidth="1"/>
    <col min="5640" max="5888" width="16" style="240"/>
    <col min="5889" max="5889" width="4.6640625" style="240" customWidth="1"/>
    <col min="5890" max="5890" width="24.5" style="240" customWidth="1"/>
    <col min="5891" max="5891" width="66.1640625" style="240" customWidth="1"/>
    <col min="5892" max="5892" width="5.83203125" style="240" customWidth="1"/>
    <col min="5893" max="5894" width="12.83203125" style="240" customWidth="1"/>
    <col min="5895" max="5895" width="15.1640625" style="240" customWidth="1"/>
    <col min="5896" max="6144" width="16" style="240"/>
    <col min="6145" max="6145" width="4.6640625" style="240" customWidth="1"/>
    <col min="6146" max="6146" width="24.5" style="240" customWidth="1"/>
    <col min="6147" max="6147" width="66.1640625" style="240" customWidth="1"/>
    <col min="6148" max="6148" width="5.83203125" style="240" customWidth="1"/>
    <col min="6149" max="6150" width="12.83203125" style="240" customWidth="1"/>
    <col min="6151" max="6151" width="15.1640625" style="240" customWidth="1"/>
    <col min="6152" max="6400" width="16" style="240"/>
    <col min="6401" max="6401" width="4.6640625" style="240" customWidth="1"/>
    <col min="6402" max="6402" width="24.5" style="240" customWidth="1"/>
    <col min="6403" max="6403" width="66.1640625" style="240" customWidth="1"/>
    <col min="6404" max="6404" width="5.83203125" style="240" customWidth="1"/>
    <col min="6405" max="6406" width="12.83203125" style="240" customWidth="1"/>
    <col min="6407" max="6407" width="15.1640625" style="240" customWidth="1"/>
    <col min="6408" max="6656" width="16" style="240"/>
    <col min="6657" max="6657" width="4.6640625" style="240" customWidth="1"/>
    <col min="6658" max="6658" width="24.5" style="240" customWidth="1"/>
    <col min="6659" max="6659" width="66.1640625" style="240" customWidth="1"/>
    <col min="6660" max="6660" width="5.83203125" style="240" customWidth="1"/>
    <col min="6661" max="6662" width="12.83203125" style="240" customWidth="1"/>
    <col min="6663" max="6663" width="15.1640625" style="240" customWidth="1"/>
    <col min="6664" max="6912" width="16" style="240"/>
    <col min="6913" max="6913" width="4.6640625" style="240" customWidth="1"/>
    <col min="6914" max="6914" width="24.5" style="240" customWidth="1"/>
    <col min="6915" max="6915" width="66.1640625" style="240" customWidth="1"/>
    <col min="6916" max="6916" width="5.83203125" style="240" customWidth="1"/>
    <col min="6917" max="6918" width="12.83203125" style="240" customWidth="1"/>
    <col min="6919" max="6919" width="15.1640625" style="240" customWidth="1"/>
    <col min="6920" max="7168" width="16" style="240"/>
    <col min="7169" max="7169" width="4.6640625" style="240" customWidth="1"/>
    <col min="7170" max="7170" width="24.5" style="240" customWidth="1"/>
    <col min="7171" max="7171" width="66.1640625" style="240" customWidth="1"/>
    <col min="7172" max="7172" width="5.83203125" style="240" customWidth="1"/>
    <col min="7173" max="7174" width="12.83203125" style="240" customWidth="1"/>
    <col min="7175" max="7175" width="15.1640625" style="240" customWidth="1"/>
    <col min="7176" max="7424" width="16" style="240"/>
    <col min="7425" max="7425" width="4.6640625" style="240" customWidth="1"/>
    <col min="7426" max="7426" width="24.5" style="240" customWidth="1"/>
    <col min="7427" max="7427" width="66.1640625" style="240" customWidth="1"/>
    <col min="7428" max="7428" width="5.83203125" style="240" customWidth="1"/>
    <col min="7429" max="7430" width="12.83203125" style="240" customWidth="1"/>
    <col min="7431" max="7431" width="15.1640625" style="240" customWidth="1"/>
    <col min="7432" max="7680" width="16" style="240"/>
    <col min="7681" max="7681" width="4.6640625" style="240" customWidth="1"/>
    <col min="7682" max="7682" width="24.5" style="240" customWidth="1"/>
    <col min="7683" max="7683" width="66.1640625" style="240" customWidth="1"/>
    <col min="7684" max="7684" width="5.83203125" style="240" customWidth="1"/>
    <col min="7685" max="7686" width="12.83203125" style="240" customWidth="1"/>
    <col min="7687" max="7687" width="15.1640625" style="240" customWidth="1"/>
    <col min="7688" max="7936" width="16" style="240"/>
    <col min="7937" max="7937" width="4.6640625" style="240" customWidth="1"/>
    <col min="7938" max="7938" width="24.5" style="240" customWidth="1"/>
    <col min="7939" max="7939" width="66.1640625" style="240" customWidth="1"/>
    <col min="7940" max="7940" width="5.83203125" style="240" customWidth="1"/>
    <col min="7941" max="7942" width="12.83203125" style="240" customWidth="1"/>
    <col min="7943" max="7943" width="15.1640625" style="240" customWidth="1"/>
    <col min="7944" max="8192" width="16" style="240"/>
    <col min="8193" max="8193" width="4.6640625" style="240" customWidth="1"/>
    <col min="8194" max="8194" width="24.5" style="240" customWidth="1"/>
    <col min="8195" max="8195" width="66.1640625" style="240" customWidth="1"/>
    <col min="8196" max="8196" width="5.83203125" style="240" customWidth="1"/>
    <col min="8197" max="8198" width="12.83203125" style="240" customWidth="1"/>
    <col min="8199" max="8199" width="15.1640625" style="240" customWidth="1"/>
    <col min="8200" max="8448" width="16" style="240"/>
    <col min="8449" max="8449" width="4.6640625" style="240" customWidth="1"/>
    <col min="8450" max="8450" width="24.5" style="240" customWidth="1"/>
    <col min="8451" max="8451" width="66.1640625" style="240" customWidth="1"/>
    <col min="8452" max="8452" width="5.83203125" style="240" customWidth="1"/>
    <col min="8453" max="8454" width="12.83203125" style="240" customWidth="1"/>
    <col min="8455" max="8455" width="15.1640625" style="240" customWidth="1"/>
    <col min="8456" max="8704" width="16" style="240"/>
    <col min="8705" max="8705" width="4.6640625" style="240" customWidth="1"/>
    <col min="8706" max="8706" width="24.5" style="240" customWidth="1"/>
    <col min="8707" max="8707" width="66.1640625" style="240" customWidth="1"/>
    <col min="8708" max="8708" width="5.83203125" style="240" customWidth="1"/>
    <col min="8709" max="8710" width="12.83203125" style="240" customWidth="1"/>
    <col min="8711" max="8711" width="15.1640625" style="240" customWidth="1"/>
    <col min="8712" max="8960" width="16" style="240"/>
    <col min="8961" max="8961" width="4.6640625" style="240" customWidth="1"/>
    <col min="8962" max="8962" width="24.5" style="240" customWidth="1"/>
    <col min="8963" max="8963" width="66.1640625" style="240" customWidth="1"/>
    <col min="8964" max="8964" width="5.83203125" style="240" customWidth="1"/>
    <col min="8965" max="8966" width="12.83203125" style="240" customWidth="1"/>
    <col min="8967" max="8967" width="15.1640625" style="240" customWidth="1"/>
    <col min="8968" max="9216" width="16" style="240"/>
    <col min="9217" max="9217" width="4.6640625" style="240" customWidth="1"/>
    <col min="9218" max="9218" width="24.5" style="240" customWidth="1"/>
    <col min="9219" max="9219" width="66.1640625" style="240" customWidth="1"/>
    <col min="9220" max="9220" width="5.83203125" style="240" customWidth="1"/>
    <col min="9221" max="9222" width="12.83203125" style="240" customWidth="1"/>
    <col min="9223" max="9223" width="15.1640625" style="240" customWidth="1"/>
    <col min="9224" max="9472" width="16" style="240"/>
    <col min="9473" max="9473" width="4.6640625" style="240" customWidth="1"/>
    <col min="9474" max="9474" width="24.5" style="240" customWidth="1"/>
    <col min="9475" max="9475" width="66.1640625" style="240" customWidth="1"/>
    <col min="9476" max="9476" width="5.83203125" style="240" customWidth="1"/>
    <col min="9477" max="9478" width="12.83203125" style="240" customWidth="1"/>
    <col min="9479" max="9479" width="15.1640625" style="240" customWidth="1"/>
    <col min="9480" max="9728" width="16" style="240"/>
    <col min="9729" max="9729" width="4.6640625" style="240" customWidth="1"/>
    <col min="9730" max="9730" width="24.5" style="240" customWidth="1"/>
    <col min="9731" max="9731" width="66.1640625" style="240" customWidth="1"/>
    <col min="9732" max="9732" width="5.83203125" style="240" customWidth="1"/>
    <col min="9733" max="9734" width="12.83203125" style="240" customWidth="1"/>
    <col min="9735" max="9735" width="15.1640625" style="240" customWidth="1"/>
    <col min="9736" max="9984" width="16" style="240"/>
    <col min="9985" max="9985" width="4.6640625" style="240" customWidth="1"/>
    <col min="9986" max="9986" width="24.5" style="240" customWidth="1"/>
    <col min="9987" max="9987" width="66.1640625" style="240" customWidth="1"/>
    <col min="9988" max="9988" width="5.83203125" style="240" customWidth="1"/>
    <col min="9989" max="9990" width="12.83203125" style="240" customWidth="1"/>
    <col min="9991" max="9991" width="15.1640625" style="240" customWidth="1"/>
    <col min="9992" max="10240" width="16" style="240"/>
    <col min="10241" max="10241" width="4.6640625" style="240" customWidth="1"/>
    <col min="10242" max="10242" width="24.5" style="240" customWidth="1"/>
    <col min="10243" max="10243" width="66.1640625" style="240" customWidth="1"/>
    <col min="10244" max="10244" width="5.83203125" style="240" customWidth="1"/>
    <col min="10245" max="10246" width="12.83203125" style="240" customWidth="1"/>
    <col min="10247" max="10247" width="15.1640625" style="240" customWidth="1"/>
    <col min="10248" max="10496" width="16" style="240"/>
    <col min="10497" max="10497" width="4.6640625" style="240" customWidth="1"/>
    <col min="10498" max="10498" width="24.5" style="240" customWidth="1"/>
    <col min="10499" max="10499" width="66.1640625" style="240" customWidth="1"/>
    <col min="10500" max="10500" width="5.83203125" style="240" customWidth="1"/>
    <col min="10501" max="10502" width="12.83203125" style="240" customWidth="1"/>
    <col min="10503" max="10503" width="15.1640625" style="240" customWidth="1"/>
    <col min="10504" max="10752" width="16" style="240"/>
    <col min="10753" max="10753" width="4.6640625" style="240" customWidth="1"/>
    <col min="10754" max="10754" width="24.5" style="240" customWidth="1"/>
    <col min="10755" max="10755" width="66.1640625" style="240" customWidth="1"/>
    <col min="10756" max="10756" width="5.83203125" style="240" customWidth="1"/>
    <col min="10757" max="10758" width="12.83203125" style="240" customWidth="1"/>
    <col min="10759" max="10759" width="15.1640625" style="240" customWidth="1"/>
    <col min="10760" max="11008" width="16" style="240"/>
    <col min="11009" max="11009" width="4.6640625" style="240" customWidth="1"/>
    <col min="11010" max="11010" width="24.5" style="240" customWidth="1"/>
    <col min="11011" max="11011" width="66.1640625" style="240" customWidth="1"/>
    <col min="11012" max="11012" width="5.83203125" style="240" customWidth="1"/>
    <col min="11013" max="11014" width="12.83203125" style="240" customWidth="1"/>
    <col min="11015" max="11015" width="15.1640625" style="240" customWidth="1"/>
    <col min="11016" max="11264" width="16" style="240"/>
    <col min="11265" max="11265" width="4.6640625" style="240" customWidth="1"/>
    <col min="11266" max="11266" width="24.5" style="240" customWidth="1"/>
    <col min="11267" max="11267" width="66.1640625" style="240" customWidth="1"/>
    <col min="11268" max="11268" width="5.83203125" style="240" customWidth="1"/>
    <col min="11269" max="11270" width="12.83203125" style="240" customWidth="1"/>
    <col min="11271" max="11271" width="15.1640625" style="240" customWidth="1"/>
    <col min="11272" max="11520" width="16" style="240"/>
    <col min="11521" max="11521" width="4.6640625" style="240" customWidth="1"/>
    <col min="11522" max="11522" width="24.5" style="240" customWidth="1"/>
    <col min="11523" max="11523" width="66.1640625" style="240" customWidth="1"/>
    <col min="11524" max="11524" width="5.83203125" style="240" customWidth="1"/>
    <col min="11525" max="11526" width="12.83203125" style="240" customWidth="1"/>
    <col min="11527" max="11527" width="15.1640625" style="240" customWidth="1"/>
    <col min="11528" max="11776" width="16" style="240"/>
    <col min="11777" max="11777" width="4.6640625" style="240" customWidth="1"/>
    <col min="11778" max="11778" width="24.5" style="240" customWidth="1"/>
    <col min="11779" max="11779" width="66.1640625" style="240" customWidth="1"/>
    <col min="11780" max="11780" width="5.83203125" style="240" customWidth="1"/>
    <col min="11781" max="11782" width="12.83203125" style="240" customWidth="1"/>
    <col min="11783" max="11783" width="15.1640625" style="240" customWidth="1"/>
    <col min="11784" max="12032" width="16" style="240"/>
    <col min="12033" max="12033" width="4.6640625" style="240" customWidth="1"/>
    <col min="12034" max="12034" width="24.5" style="240" customWidth="1"/>
    <col min="12035" max="12035" width="66.1640625" style="240" customWidth="1"/>
    <col min="12036" max="12036" width="5.83203125" style="240" customWidth="1"/>
    <col min="12037" max="12038" width="12.83203125" style="240" customWidth="1"/>
    <col min="12039" max="12039" width="15.1640625" style="240" customWidth="1"/>
    <col min="12040" max="12288" width="16" style="240"/>
    <col min="12289" max="12289" width="4.6640625" style="240" customWidth="1"/>
    <col min="12290" max="12290" width="24.5" style="240" customWidth="1"/>
    <col min="12291" max="12291" width="66.1640625" style="240" customWidth="1"/>
    <col min="12292" max="12292" width="5.83203125" style="240" customWidth="1"/>
    <col min="12293" max="12294" width="12.83203125" style="240" customWidth="1"/>
    <col min="12295" max="12295" width="15.1640625" style="240" customWidth="1"/>
    <col min="12296" max="12544" width="16" style="240"/>
    <col min="12545" max="12545" width="4.6640625" style="240" customWidth="1"/>
    <col min="12546" max="12546" width="24.5" style="240" customWidth="1"/>
    <col min="12547" max="12547" width="66.1640625" style="240" customWidth="1"/>
    <col min="12548" max="12548" width="5.83203125" style="240" customWidth="1"/>
    <col min="12549" max="12550" width="12.83203125" style="240" customWidth="1"/>
    <col min="12551" max="12551" width="15.1640625" style="240" customWidth="1"/>
    <col min="12552" max="12800" width="16" style="240"/>
    <col min="12801" max="12801" width="4.6640625" style="240" customWidth="1"/>
    <col min="12802" max="12802" width="24.5" style="240" customWidth="1"/>
    <col min="12803" max="12803" width="66.1640625" style="240" customWidth="1"/>
    <col min="12804" max="12804" width="5.83203125" style="240" customWidth="1"/>
    <col min="12805" max="12806" width="12.83203125" style="240" customWidth="1"/>
    <col min="12807" max="12807" width="15.1640625" style="240" customWidth="1"/>
    <col min="12808" max="13056" width="16" style="240"/>
    <col min="13057" max="13057" width="4.6640625" style="240" customWidth="1"/>
    <col min="13058" max="13058" width="24.5" style="240" customWidth="1"/>
    <col min="13059" max="13059" width="66.1640625" style="240" customWidth="1"/>
    <col min="13060" max="13060" width="5.83203125" style="240" customWidth="1"/>
    <col min="13061" max="13062" width="12.83203125" style="240" customWidth="1"/>
    <col min="13063" max="13063" width="15.1640625" style="240" customWidth="1"/>
    <col min="13064" max="13312" width="16" style="240"/>
    <col min="13313" max="13313" width="4.6640625" style="240" customWidth="1"/>
    <col min="13314" max="13314" width="24.5" style="240" customWidth="1"/>
    <col min="13315" max="13315" width="66.1640625" style="240" customWidth="1"/>
    <col min="13316" max="13316" width="5.83203125" style="240" customWidth="1"/>
    <col min="13317" max="13318" width="12.83203125" style="240" customWidth="1"/>
    <col min="13319" max="13319" width="15.1640625" style="240" customWidth="1"/>
    <col min="13320" max="13568" width="16" style="240"/>
    <col min="13569" max="13569" width="4.6640625" style="240" customWidth="1"/>
    <col min="13570" max="13570" width="24.5" style="240" customWidth="1"/>
    <col min="13571" max="13571" width="66.1640625" style="240" customWidth="1"/>
    <col min="13572" max="13572" width="5.83203125" style="240" customWidth="1"/>
    <col min="13573" max="13574" width="12.83203125" style="240" customWidth="1"/>
    <col min="13575" max="13575" width="15.1640625" style="240" customWidth="1"/>
    <col min="13576" max="13824" width="16" style="240"/>
    <col min="13825" max="13825" width="4.6640625" style="240" customWidth="1"/>
    <col min="13826" max="13826" width="24.5" style="240" customWidth="1"/>
    <col min="13827" max="13827" width="66.1640625" style="240" customWidth="1"/>
    <col min="13828" max="13828" width="5.83203125" style="240" customWidth="1"/>
    <col min="13829" max="13830" width="12.83203125" style="240" customWidth="1"/>
    <col min="13831" max="13831" width="15.1640625" style="240" customWidth="1"/>
    <col min="13832" max="14080" width="16" style="240"/>
    <col min="14081" max="14081" width="4.6640625" style="240" customWidth="1"/>
    <col min="14082" max="14082" width="24.5" style="240" customWidth="1"/>
    <col min="14083" max="14083" width="66.1640625" style="240" customWidth="1"/>
    <col min="14084" max="14084" width="5.83203125" style="240" customWidth="1"/>
    <col min="14085" max="14086" width="12.83203125" style="240" customWidth="1"/>
    <col min="14087" max="14087" width="15.1640625" style="240" customWidth="1"/>
    <col min="14088" max="14336" width="16" style="240"/>
    <col min="14337" max="14337" width="4.6640625" style="240" customWidth="1"/>
    <col min="14338" max="14338" width="24.5" style="240" customWidth="1"/>
    <col min="14339" max="14339" width="66.1640625" style="240" customWidth="1"/>
    <col min="14340" max="14340" width="5.83203125" style="240" customWidth="1"/>
    <col min="14341" max="14342" width="12.83203125" style="240" customWidth="1"/>
    <col min="14343" max="14343" width="15.1640625" style="240" customWidth="1"/>
    <col min="14344" max="14592" width="16" style="240"/>
    <col min="14593" max="14593" width="4.6640625" style="240" customWidth="1"/>
    <col min="14594" max="14594" width="24.5" style="240" customWidth="1"/>
    <col min="14595" max="14595" width="66.1640625" style="240" customWidth="1"/>
    <col min="14596" max="14596" width="5.83203125" style="240" customWidth="1"/>
    <col min="14597" max="14598" width="12.83203125" style="240" customWidth="1"/>
    <col min="14599" max="14599" width="15.1640625" style="240" customWidth="1"/>
    <col min="14600" max="14848" width="16" style="240"/>
    <col min="14849" max="14849" width="4.6640625" style="240" customWidth="1"/>
    <col min="14850" max="14850" width="24.5" style="240" customWidth="1"/>
    <col min="14851" max="14851" width="66.1640625" style="240" customWidth="1"/>
    <col min="14852" max="14852" width="5.83203125" style="240" customWidth="1"/>
    <col min="14853" max="14854" width="12.83203125" style="240" customWidth="1"/>
    <col min="14855" max="14855" width="15.1640625" style="240" customWidth="1"/>
    <col min="14856" max="15104" width="16" style="240"/>
    <col min="15105" max="15105" width="4.6640625" style="240" customWidth="1"/>
    <col min="15106" max="15106" width="24.5" style="240" customWidth="1"/>
    <col min="15107" max="15107" width="66.1640625" style="240" customWidth="1"/>
    <col min="15108" max="15108" width="5.83203125" style="240" customWidth="1"/>
    <col min="15109" max="15110" width="12.83203125" style="240" customWidth="1"/>
    <col min="15111" max="15111" width="15.1640625" style="240" customWidth="1"/>
    <col min="15112" max="15360" width="16" style="240"/>
    <col min="15361" max="15361" width="4.6640625" style="240" customWidth="1"/>
    <col min="15362" max="15362" width="24.5" style="240" customWidth="1"/>
    <col min="15363" max="15363" width="66.1640625" style="240" customWidth="1"/>
    <col min="15364" max="15364" width="5.83203125" style="240" customWidth="1"/>
    <col min="15365" max="15366" width="12.83203125" style="240" customWidth="1"/>
    <col min="15367" max="15367" width="15.1640625" style="240" customWidth="1"/>
    <col min="15368" max="15616" width="16" style="240"/>
    <col min="15617" max="15617" width="4.6640625" style="240" customWidth="1"/>
    <col min="15618" max="15618" width="24.5" style="240" customWidth="1"/>
    <col min="15619" max="15619" width="66.1640625" style="240" customWidth="1"/>
    <col min="15620" max="15620" width="5.83203125" style="240" customWidth="1"/>
    <col min="15621" max="15622" width="12.83203125" style="240" customWidth="1"/>
    <col min="15623" max="15623" width="15.1640625" style="240" customWidth="1"/>
    <col min="15624" max="15872" width="16" style="240"/>
    <col min="15873" max="15873" width="4.6640625" style="240" customWidth="1"/>
    <col min="15874" max="15874" width="24.5" style="240" customWidth="1"/>
    <col min="15875" max="15875" width="66.1640625" style="240" customWidth="1"/>
    <col min="15876" max="15876" width="5.83203125" style="240" customWidth="1"/>
    <col min="15877" max="15878" width="12.83203125" style="240" customWidth="1"/>
    <col min="15879" max="15879" width="15.1640625" style="240" customWidth="1"/>
    <col min="15880" max="16128" width="16" style="240"/>
    <col min="16129" max="16129" width="4.6640625" style="240" customWidth="1"/>
    <col min="16130" max="16130" width="24.5" style="240" customWidth="1"/>
    <col min="16131" max="16131" width="66.1640625" style="240" customWidth="1"/>
    <col min="16132" max="16132" width="5.83203125" style="240" customWidth="1"/>
    <col min="16133" max="16134" width="12.83203125" style="240" customWidth="1"/>
    <col min="16135" max="16135" width="15.1640625" style="240" customWidth="1"/>
    <col min="16136" max="16384" width="16" style="240"/>
  </cols>
  <sheetData>
    <row r="1" spans="2:5" ht="12.75"/>
    <row r="2" spans="2:5" ht="15.75">
      <c r="C2" s="241" t="s">
        <v>130</v>
      </c>
    </row>
    <row r="3" spans="2:5" ht="12.75"/>
    <row r="4" spans="2:5" ht="53.25" customHeight="1">
      <c r="C4" s="242" t="s">
        <v>131</v>
      </c>
    </row>
    <row r="5" spans="2:5" ht="12.75">
      <c r="C5" s="243" t="s">
        <v>132</v>
      </c>
    </row>
    <row r="6" spans="2:5" ht="12.75">
      <c r="C6" s="243"/>
    </row>
    <row r="7" spans="2:5" ht="12.75">
      <c r="C7" s="244" t="s">
        <v>133</v>
      </c>
      <c r="E7" s="245"/>
    </row>
    <row r="8" spans="2:5" ht="12.75">
      <c r="B8" s="246" t="s">
        <v>134</v>
      </c>
      <c r="C8" s="247" t="s">
        <v>135</v>
      </c>
      <c r="D8" s="247" t="s">
        <v>37</v>
      </c>
      <c r="E8" s="248" t="s">
        <v>136</v>
      </c>
    </row>
    <row r="9" spans="2:5" ht="12.75">
      <c r="B9" s="249" t="s">
        <v>137</v>
      </c>
      <c r="C9" s="250" t="s">
        <v>138</v>
      </c>
      <c r="D9" s="251"/>
      <c r="E9" s="252">
        <f>ROUND(G59,0)</f>
        <v>0</v>
      </c>
    </row>
    <row r="10" spans="2:5" ht="12.75">
      <c r="B10" s="249" t="s">
        <v>139</v>
      </c>
      <c r="C10" s="253" t="s">
        <v>140</v>
      </c>
      <c r="D10" s="251"/>
      <c r="E10" s="252">
        <f>ROUND(G69,0)</f>
        <v>0</v>
      </c>
    </row>
    <row r="11" spans="2:5" ht="12.75">
      <c r="B11" s="249" t="s">
        <v>141</v>
      </c>
      <c r="C11" s="253" t="s">
        <v>142</v>
      </c>
      <c r="D11" s="251"/>
      <c r="E11" s="252">
        <f>ROUND(G86,0)</f>
        <v>0</v>
      </c>
    </row>
    <row r="12" spans="2:5" ht="12.75">
      <c r="B12" s="249" t="s">
        <v>143</v>
      </c>
      <c r="C12" s="253" t="s">
        <v>144</v>
      </c>
      <c r="D12" s="251"/>
      <c r="E12" s="252">
        <f>ROUND(G96,0)</f>
        <v>0</v>
      </c>
    </row>
    <row r="13" spans="2:5" ht="12.75">
      <c r="B13" s="249" t="s">
        <v>145</v>
      </c>
      <c r="C13" s="253" t="s">
        <v>146</v>
      </c>
      <c r="D13" s="251"/>
      <c r="E13" s="252">
        <f>G120</f>
        <v>0</v>
      </c>
    </row>
    <row r="14" spans="2:5" ht="12.75">
      <c r="B14" s="249" t="s">
        <v>147</v>
      </c>
      <c r="C14" s="253" t="s">
        <v>148</v>
      </c>
      <c r="D14" s="251"/>
      <c r="E14" s="252">
        <f>G143</f>
        <v>0</v>
      </c>
    </row>
    <row r="15" spans="2:5" ht="12.75">
      <c r="B15" s="249" t="s">
        <v>149</v>
      </c>
      <c r="C15" s="253" t="s">
        <v>150</v>
      </c>
      <c r="D15" s="251"/>
      <c r="E15" s="252">
        <f>G171</f>
        <v>0</v>
      </c>
    </row>
    <row r="16" spans="2:5" ht="12.75">
      <c r="B16" s="249" t="s">
        <v>151</v>
      </c>
      <c r="C16" s="253" t="s">
        <v>140</v>
      </c>
      <c r="D16" s="251"/>
      <c r="E16" s="252">
        <f>G183</f>
        <v>0</v>
      </c>
    </row>
    <row r="17" spans="2:5" ht="12.75">
      <c r="B17" s="249" t="s">
        <v>152</v>
      </c>
      <c r="C17" s="253" t="s">
        <v>142</v>
      </c>
      <c r="D17" s="251"/>
      <c r="E17" s="252">
        <f>G206</f>
        <v>0</v>
      </c>
    </row>
    <row r="18" spans="2:5" ht="12.75">
      <c r="B18" s="254" t="s">
        <v>153</v>
      </c>
      <c r="C18" s="255" t="s">
        <v>154</v>
      </c>
      <c r="D18" s="251"/>
      <c r="E18" s="252">
        <f>G212</f>
        <v>0</v>
      </c>
    </row>
    <row r="19" spans="2:5" ht="12.75">
      <c r="B19" s="249" t="s">
        <v>155</v>
      </c>
      <c r="C19" s="255" t="s">
        <v>156</v>
      </c>
      <c r="D19" s="251"/>
      <c r="E19" s="252">
        <f>G229</f>
        <v>0</v>
      </c>
    </row>
    <row r="20" spans="2:5" ht="12.75">
      <c r="B20" s="249" t="s">
        <v>157</v>
      </c>
      <c r="C20" s="253" t="s">
        <v>140</v>
      </c>
      <c r="D20" s="251"/>
      <c r="E20" s="252">
        <f>G241</f>
        <v>0</v>
      </c>
    </row>
    <row r="21" spans="2:5" ht="12.75">
      <c r="B21" s="249" t="s">
        <v>158</v>
      </c>
      <c r="C21" s="250" t="s">
        <v>142</v>
      </c>
      <c r="D21" s="251"/>
      <c r="E21" s="252">
        <f>G258</f>
        <v>0</v>
      </c>
    </row>
    <row r="22" spans="2:5" ht="12.75">
      <c r="B22" s="249" t="s">
        <v>159</v>
      </c>
      <c r="C22" s="250" t="s">
        <v>160</v>
      </c>
      <c r="D22" s="251"/>
      <c r="E22" s="252">
        <f>G269</f>
        <v>0</v>
      </c>
    </row>
    <row r="23" spans="2:5" ht="12.75">
      <c r="B23" s="249" t="s">
        <v>161</v>
      </c>
      <c r="C23" s="250" t="s">
        <v>162</v>
      </c>
      <c r="D23" s="251"/>
      <c r="E23" s="252">
        <f>G285</f>
        <v>0</v>
      </c>
    </row>
    <row r="24" spans="2:5" ht="12.75">
      <c r="B24" s="256"/>
      <c r="C24" s="257" t="s">
        <v>163</v>
      </c>
      <c r="D24" s="258"/>
      <c r="E24" s="259">
        <f>SUM(E9:E23)</f>
        <v>0</v>
      </c>
    </row>
    <row r="25" spans="2:5" ht="12.75">
      <c r="E25" s="260"/>
    </row>
    <row r="26" spans="2:5" ht="12.75">
      <c r="C26" s="244" t="s">
        <v>164</v>
      </c>
      <c r="E26" s="260"/>
    </row>
    <row r="27" spans="2:5" ht="12.75">
      <c r="B27" s="246" t="s">
        <v>21</v>
      </c>
      <c r="C27" s="247" t="s">
        <v>135</v>
      </c>
      <c r="D27" s="247" t="s">
        <v>37</v>
      </c>
      <c r="E27" s="261" t="s">
        <v>136</v>
      </c>
    </row>
    <row r="28" spans="2:5" ht="12.75">
      <c r="B28" s="249"/>
      <c r="C28" s="250" t="s">
        <v>165</v>
      </c>
      <c r="D28" s="251"/>
      <c r="E28" s="252"/>
    </row>
    <row r="29" spans="2:5" ht="12.75">
      <c r="B29" s="249"/>
      <c r="C29" s="250" t="s">
        <v>166</v>
      </c>
      <c r="D29" s="251"/>
      <c r="E29" s="252"/>
    </row>
    <row r="30" spans="2:5" ht="12.75">
      <c r="B30" s="249"/>
      <c r="C30" s="250" t="s">
        <v>165</v>
      </c>
      <c r="D30" s="251">
        <v>15</v>
      </c>
      <c r="E30" s="252">
        <f>E24</f>
        <v>0</v>
      </c>
    </row>
    <row r="31" spans="2:5" ht="12.75">
      <c r="B31" s="249"/>
      <c r="C31" s="250" t="s">
        <v>166</v>
      </c>
      <c r="D31" s="251">
        <v>15</v>
      </c>
      <c r="E31" s="252">
        <f>E30*0.15</f>
        <v>0</v>
      </c>
    </row>
    <row r="32" spans="2:5" ht="12.75">
      <c r="B32" s="249"/>
      <c r="C32" s="250" t="s">
        <v>165</v>
      </c>
      <c r="D32" s="251">
        <v>10</v>
      </c>
      <c r="E32" s="252">
        <f>SUMIF(D9:D15,D32,E9:E15)</f>
        <v>0</v>
      </c>
    </row>
    <row r="33" spans="1:7" ht="12.75">
      <c r="B33" s="249"/>
      <c r="C33" s="250" t="s">
        <v>166</v>
      </c>
      <c r="D33" s="251">
        <v>10</v>
      </c>
      <c r="E33" s="252">
        <f>ROUND(D33*E32/100,0)</f>
        <v>0</v>
      </c>
    </row>
    <row r="34" spans="1:7" ht="12.75">
      <c r="B34" s="249"/>
      <c r="C34" s="250" t="s">
        <v>167</v>
      </c>
      <c r="D34" s="251">
        <v>0</v>
      </c>
      <c r="E34" s="252">
        <f>E24-E32-E30-E28</f>
        <v>0</v>
      </c>
    </row>
    <row r="35" spans="1:7" ht="12.75">
      <c r="B35" s="256"/>
      <c r="C35" s="257" t="s">
        <v>168</v>
      </c>
      <c r="D35" s="258"/>
      <c r="E35" s="259">
        <f>SUM(E28:E34)</f>
        <v>0</v>
      </c>
    </row>
    <row r="36" spans="1:7" ht="12.75"/>
    <row r="37" spans="1:7" ht="12.75"/>
    <row r="38" spans="1:7" ht="88.5" customHeight="1">
      <c r="C38" s="323" t="s">
        <v>169</v>
      </c>
      <c r="D38" s="324"/>
      <c r="E38" s="324"/>
    </row>
    <row r="39" spans="1:7" ht="12.75"/>
    <row r="40" spans="1:7" ht="12.75"/>
    <row r="41" spans="1:7" ht="12.75"/>
    <row r="42" spans="1:7" ht="12.75">
      <c r="C42" s="244" t="s">
        <v>170</v>
      </c>
    </row>
    <row r="43" spans="1:7" ht="12.75">
      <c r="A43" s="246" t="s">
        <v>171</v>
      </c>
      <c r="B43" s="247" t="s">
        <v>172</v>
      </c>
      <c r="C43" s="247" t="s">
        <v>135</v>
      </c>
      <c r="D43" s="247" t="s">
        <v>173</v>
      </c>
      <c r="E43" s="247" t="s">
        <v>174</v>
      </c>
      <c r="F43" s="247" t="s">
        <v>175</v>
      </c>
      <c r="G43" s="262" t="s">
        <v>176</v>
      </c>
    </row>
    <row r="44" spans="1:7" ht="12.75">
      <c r="A44" s="263">
        <v>1</v>
      </c>
      <c r="B44" s="264" t="s">
        <v>177</v>
      </c>
      <c r="C44" s="265" t="s">
        <v>178</v>
      </c>
      <c r="D44" s="266" t="s">
        <v>179</v>
      </c>
      <c r="E44" s="264">
        <v>9</v>
      </c>
      <c r="F44" s="267"/>
      <c r="G44" s="268">
        <f t="shared" ref="G44:G58" si="0">ROUND(E44*F44,2)</f>
        <v>0</v>
      </c>
    </row>
    <row r="45" spans="1:7" ht="12.75">
      <c r="A45" s="263">
        <v>2</v>
      </c>
      <c r="B45" s="264" t="s">
        <v>180</v>
      </c>
      <c r="C45" s="265" t="s">
        <v>181</v>
      </c>
      <c r="D45" s="266" t="s">
        <v>179</v>
      </c>
      <c r="E45" s="264">
        <v>20</v>
      </c>
      <c r="F45" s="267"/>
      <c r="G45" s="268">
        <f t="shared" si="0"/>
        <v>0</v>
      </c>
    </row>
    <row r="46" spans="1:7" ht="12.75">
      <c r="A46" s="263">
        <v>3</v>
      </c>
      <c r="B46" s="264" t="s">
        <v>182</v>
      </c>
      <c r="C46" s="265" t="s">
        <v>183</v>
      </c>
      <c r="D46" s="266" t="s">
        <v>179</v>
      </c>
      <c r="E46" s="264">
        <v>34</v>
      </c>
      <c r="F46" s="267"/>
      <c r="G46" s="268">
        <f t="shared" si="0"/>
        <v>0</v>
      </c>
    </row>
    <row r="47" spans="1:7" ht="12.75">
      <c r="A47" s="263">
        <v>4</v>
      </c>
      <c r="B47" s="264" t="s">
        <v>184</v>
      </c>
      <c r="C47" s="265" t="s">
        <v>185</v>
      </c>
      <c r="D47" s="266" t="s">
        <v>179</v>
      </c>
      <c r="E47" s="264">
        <v>116</v>
      </c>
      <c r="F47" s="267"/>
      <c r="G47" s="268">
        <f t="shared" si="0"/>
        <v>0</v>
      </c>
    </row>
    <row r="48" spans="1:7" ht="12.75">
      <c r="A48" s="263">
        <v>5</v>
      </c>
      <c r="B48" s="264" t="s">
        <v>186</v>
      </c>
      <c r="C48" s="265" t="s">
        <v>187</v>
      </c>
      <c r="D48" s="266" t="s">
        <v>179</v>
      </c>
      <c r="E48" s="264">
        <v>6</v>
      </c>
      <c r="F48" s="267"/>
      <c r="G48" s="268">
        <f t="shared" si="0"/>
        <v>0</v>
      </c>
    </row>
    <row r="49" spans="1:9" ht="12.75">
      <c r="A49" s="263">
        <v>6</v>
      </c>
      <c r="B49" s="264" t="s">
        <v>188</v>
      </c>
      <c r="C49" s="265" t="s">
        <v>189</v>
      </c>
      <c r="D49" s="266" t="s">
        <v>179</v>
      </c>
      <c r="E49" s="264">
        <v>3</v>
      </c>
      <c r="F49" s="269"/>
      <c r="G49" s="268">
        <f t="shared" si="0"/>
        <v>0</v>
      </c>
    </row>
    <row r="50" spans="1:9" ht="12.75">
      <c r="A50" s="263">
        <v>7</v>
      </c>
      <c r="B50" s="264" t="s">
        <v>190</v>
      </c>
      <c r="C50" s="265" t="s">
        <v>191</v>
      </c>
      <c r="D50" s="266" t="s">
        <v>179</v>
      </c>
      <c r="E50" s="264">
        <v>3</v>
      </c>
      <c r="F50" s="269"/>
      <c r="G50" s="268">
        <f t="shared" si="0"/>
        <v>0</v>
      </c>
    </row>
    <row r="51" spans="1:9" ht="12.75">
      <c r="A51" s="263">
        <v>8</v>
      </c>
      <c r="B51" s="264" t="s">
        <v>192</v>
      </c>
      <c r="C51" s="265" t="s">
        <v>193</v>
      </c>
      <c r="D51" s="266" t="s">
        <v>179</v>
      </c>
      <c r="E51" s="264">
        <v>3</v>
      </c>
      <c r="F51" s="267"/>
      <c r="G51" s="268">
        <f t="shared" si="0"/>
        <v>0</v>
      </c>
    </row>
    <row r="52" spans="1:9" ht="12.75">
      <c r="A52" s="263">
        <v>9</v>
      </c>
      <c r="B52" s="264" t="s">
        <v>194</v>
      </c>
      <c r="C52" s="265" t="s">
        <v>195</v>
      </c>
      <c r="D52" s="266" t="s">
        <v>179</v>
      </c>
      <c r="E52" s="264">
        <v>16</v>
      </c>
      <c r="F52" s="267"/>
      <c r="G52" s="268">
        <f t="shared" si="0"/>
        <v>0</v>
      </c>
    </row>
    <row r="53" spans="1:9" ht="12.75">
      <c r="A53" s="263">
        <v>10</v>
      </c>
      <c r="B53" s="264" t="s">
        <v>196</v>
      </c>
      <c r="C53" s="265" t="s">
        <v>197</v>
      </c>
      <c r="D53" s="266" t="s">
        <v>198</v>
      </c>
      <c r="E53" s="264">
        <v>402</v>
      </c>
      <c r="F53" s="267"/>
      <c r="G53" s="268">
        <f t="shared" si="0"/>
        <v>0</v>
      </c>
    </row>
    <row r="54" spans="1:9" ht="12.75">
      <c r="A54" s="263">
        <v>11</v>
      </c>
      <c r="B54" s="264" t="s">
        <v>199</v>
      </c>
      <c r="C54" s="265" t="s">
        <v>200</v>
      </c>
      <c r="D54" s="266" t="s">
        <v>198</v>
      </c>
      <c r="E54" s="264">
        <v>25</v>
      </c>
      <c r="F54" s="267"/>
      <c r="G54" s="268">
        <f t="shared" si="0"/>
        <v>0</v>
      </c>
    </row>
    <row r="55" spans="1:9" ht="12.75">
      <c r="A55" s="263">
        <v>12</v>
      </c>
      <c r="B55" s="264" t="s">
        <v>201</v>
      </c>
      <c r="C55" s="265" t="s">
        <v>202</v>
      </c>
      <c r="D55" s="266" t="s">
        <v>198</v>
      </c>
      <c r="E55" s="264">
        <v>197</v>
      </c>
      <c r="F55" s="267"/>
      <c r="G55" s="268">
        <f t="shared" si="0"/>
        <v>0</v>
      </c>
    </row>
    <row r="56" spans="1:9" ht="12.75">
      <c r="A56" s="263">
        <v>13</v>
      </c>
      <c r="B56" s="264" t="s">
        <v>203</v>
      </c>
      <c r="C56" s="265" t="s">
        <v>204</v>
      </c>
      <c r="D56" s="266" t="s">
        <v>198</v>
      </c>
      <c r="E56" s="264">
        <v>12</v>
      </c>
      <c r="F56" s="267"/>
      <c r="G56" s="268">
        <f t="shared" si="0"/>
        <v>0</v>
      </c>
    </row>
    <row r="57" spans="1:9" ht="12.75">
      <c r="A57" s="263">
        <v>14</v>
      </c>
      <c r="B57" s="264" t="s">
        <v>205</v>
      </c>
      <c r="C57" s="265" t="s">
        <v>206</v>
      </c>
      <c r="D57" s="266" t="s">
        <v>207</v>
      </c>
      <c r="E57" s="264">
        <v>3</v>
      </c>
      <c r="F57" s="267"/>
      <c r="G57" s="268">
        <f t="shared" si="0"/>
        <v>0</v>
      </c>
    </row>
    <row r="58" spans="1:9" ht="12.75">
      <c r="A58" s="263">
        <v>15</v>
      </c>
      <c r="B58" s="264" t="s">
        <v>208</v>
      </c>
      <c r="C58" s="265" t="s">
        <v>209</v>
      </c>
      <c r="D58" s="266" t="s">
        <v>207</v>
      </c>
      <c r="E58" s="264">
        <v>6</v>
      </c>
      <c r="F58" s="267"/>
      <c r="G58" s="268">
        <f t="shared" si="0"/>
        <v>0</v>
      </c>
    </row>
    <row r="59" spans="1:9" ht="12.75">
      <c r="A59" s="256"/>
      <c r="B59" s="257" t="s">
        <v>210</v>
      </c>
      <c r="C59" s="257" t="s">
        <v>211</v>
      </c>
      <c r="D59" s="258"/>
      <c r="E59" s="258"/>
      <c r="F59" s="270"/>
      <c r="G59" s="271">
        <f>SUM(G44:G58)</f>
        <v>0</v>
      </c>
    </row>
    <row r="60" spans="1:9" ht="12.75">
      <c r="F60" s="245"/>
      <c r="G60" s="245"/>
    </row>
    <row r="61" spans="1:9" ht="12.75">
      <c r="F61" s="245"/>
      <c r="G61" s="245"/>
    </row>
    <row r="62" spans="1:9" ht="12.75">
      <c r="C62" s="244" t="s">
        <v>212</v>
      </c>
      <c r="F62" s="245"/>
      <c r="G62" s="245"/>
    </row>
    <row r="63" spans="1:9" ht="12.75">
      <c r="A63" s="246" t="s">
        <v>171</v>
      </c>
      <c r="B63" s="247" t="s">
        <v>172</v>
      </c>
      <c r="C63" s="247" t="s">
        <v>135</v>
      </c>
      <c r="D63" s="247" t="s">
        <v>173</v>
      </c>
      <c r="E63" s="247" t="s">
        <v>174</v>
      </c>
      <c r="F63" s="272" t="s">
        <v>175</v>
      </c>
      <c r="G63" s="248" t="s">
        <v>176</v>
      </c>
    </row>
    <row r="64" spans="1:9" ht="12.75">
      <c r="A64" s="263">
        <v>1</v>
      </c>
      <c r="B64" s="264" t="s">
        <v>213</v>
      </c>
      <c r="C64" s="265" t="s">
        <v>214</v>
      </c>
      <c r="D64" s="266" t="s">
        <v>179</v>
      </c>
      <c r="E64" s="264">
        <v>7</v>
      </c>
      <c r="F64" s="267"/>
      <c r="G64" s="268">
        <f>ROUND(E64*F64,2)</f>
        <v>0</v>
      </c>
      <c r="I64" s="273"/>
    </row>
    <row r="65" spans="1:9" ht="25.5">
      <c r="A65" s="263">
        <v>2</v>
      </c>
      <c r="B65" s="264" t="s">
        <v>215</v>
      </c>
      <c r="C65" s="274" t="s">
        <v>216</v>
      </c>
      <c r="D65" s="266" t="s">
        <v>179</v>
      </c>
      <c r="E65" s="264">
        <v>9</v>
      </c>
      <c r="F65" s="267"/>
      <c r="G65" s="268">
        <f>ROUND(E65*F65,2)</f>
        <v>0</v>
      </c>
      <c r="I65" s="273"/>
    </row>
    <row r="66" spans="1:9" ht="12.75">
      <c r="A66" s="263">
        <v>3</v>
      </c>
      <c r="B66" s="264" t="s">
        <v>205</v>
      </c>
      <c r="C66" s="265" t="s">
        <v>206</v>
      </c>
      <c r="D66" s="266" t="s">
        <v>207</v>
      </c>
      <c r="E66" s="264">
        <v>3</v>
      </c>
      <c r="F66" s="267"/>
      <c r="G66" s="268">
        <f>ROUND(E66*F66,2)</f>
        <v>0</v>
      </c>
      <c r="I66" s="273"/>
    </row>
    <row r="67" spans="1:9" ht="12.75">
      <c r="A67" s="263">
        <v>4</v>
      </c>
      <c r="B67" s="264" t="s">
        <v>217</v>
      </c>
      <c r="C67" s="265" t="s">
        <v>218</v>
      </c>
      <c r="D67" s="266" t="s">
        <v>207</v>
      </c>
      <c r="E67" s="264">
        <v>3</v>
      </c>
      <c r="F67" s="267"/>
      <c r="G67" s="268">
        <f>ROUND(E67*F67,2)</f>
        <v>0</v>
      </c>
      <c r="I67" s="273"/>
    </row>
    <row r="68" spans="1:9" ht="12.75">
      <c r="A68" s="263">
        <v>5</v>
      </c>
      <c r="B68" s="264" t="s">
        <v>219</v>
      </c>
      <c r="C68" s="265" t="s">
        <v>220</v>
      </c>
      <c r="D68" s="266" t="s">
        <v>207</v>
      </c>
      <c r="E68" s="264">
        <v>1</v>
      </c>
      <c r="F68" s="267"/>
      <c r="G68" s="268">
        <f>ROUND(E68*F68,2)</f>
        <v>0</v>
      </c>
      <c r="I68" s="273"/>
    </row>
    <row r="69" spans="1:9" ht="12.75">
      <c r="A69" s="256"/>
      <c r="B69" s="257" t="s">
        <v>210</v>
      </c>
      <c r="C69" s="257" t="s">
        <v>212</v>
      </c>
      <c r="D69" s="258"/>
      <c r="E69" s="258"/>
      <c r="F69" s="270"/>
      <c r="G69" s="271">
        <f>SUM(G64:G68)</f>
        <v>0</v>
      </c>
      <c r="I69" s="273"/>
    </row>
    <row r="70" spans="1:9" ht="12.75">
      <c r="F70" s="245"/>
      <c r="G70" s="245"/>
      <c r="I70" s="273"/>
    </row>
    <row r="71" spans="1:9" ht="12.75">
      <c r="F71" s="245"/>
      <c r="G71" s="245"/>
      <c r="I71" s="273"/>
    </row>
    <row r="72" spans="1:9" ht="12.75">
      <c r="F72" s="245"/>
      <c r="G72" s="245"/>
      <c r="I72" s="273"/>
    </row>
    <row r="73" spans="1:9" ht="12.75">
      <c r="C73" s="244" t="s">
        <v>221</v>
      </c>
      <c r="F73" s="245"/>
      <c r="G73" s="245"/>
      <c r="I73" s="273"/>
    </row>
    <row r="74" spans="1:9" ht="12.75">
      <c r="A74" s="246" t="s">
        <v>171</v>
      </c>
      <c r="B74" s="247" t="s">
        <v>172</v>
      </c>
      <c r="C74" s="247" t="s">
        <v>135</v>
      </c>
      <c r="D74" s="247" t="s">
        <v>173</v>
      </c>
      <c r="E74" s="247" t="s">
        <v>174</v>
      </c>
      <c r="F74" s="272" t="s">
        <v>175</v>
      </c>
      <c r="G74" s="248" t="s">
        <v>176</v>
      </c>
      <c r="I74" s="273"/>
    </row>
    <row r="75" spans="1:9" ht="12.75">
      <c r="A75" s="263">
        <v>1</v>
      </c>
      <c r="B75" s="264" t="s">
        <v>222</v>
      </c>
      <c r="C75" s="265" t="s">
        <v>223</v>
      </c>
      <c r="D75" s="266" t="s">
        <v>198</v>
      </c>
      <c r="E75" s="264">
        <v>397</v>
      </c>
      <c r="F75" s="267"/>
      <c r="G75" s="268">
        <f t="shared" ref="G75:G85" si="1">ROUND(E75*F75,2)</f>
        <v>0</v>
      </c>
      <c r="I75" s="273"/>
    </row>
    <row r="76" spans="1:9" ht="12.75">
      <c r="A76" s="263">
        <v>2</v>
      </c>
      <c r="B76" s="264" t="s">
        <v>224</v>
      </c>
      <c r="C76" s="265" t="s">
        <v>225</v>
      </c>
      <c r="D76" s="266" t="s">
        <v>198</v>
      </c>
      <c r="E76" s="264">
        <v>5</v>
      </c>
      <c r="F76" s="267"/>
      <c r="G76" s="268">
        <f t="shared" si="1"/>
        <v>0</v>
      </c>
      <c r="I76" s="273"/>
    </row>
    <row r="77" spans="1:9" ht="12.75">
      <c r="A77" s="263">
        <v>3</v>
      </c>
      <c r="B77" s="264" t="s">
        <v>226</v>
      </c>
      <c r="C77" s="265" t="s">
        <v>227</v>
      </c>
      <c r="D77" s="266" t="s">
        <v>198</v>
      </c>
      <c r="E77" s="264">
        <v>25</v>
      </c>
      <c r="F77" s="267"/>
      <c r="G77" s="268">
        <f t="shared" si="1"/>
        <v>0</v>
      </c>
      <c r="I77" s="273"/>
    </row>
    <row r="78" spans="1:9" ht="12.75">
      <c r="A78" s="263">
        <v>4</v>
      </c>
      <c r="B78" s="264" t="s">
        <v>228</v>
      </c>
      <c r="C78" s="265" t="s">
        <v>229</v>
      </c>
      <c r="D78" s="266" t="s">
        <v>198</v>
      </c>
      <c r="E78" s="264">
        <v>197</v>
      </c>
      <c r="F78" s="267"/>
      <c r="G78" s="268">
        <f t="shared" si="1"/>
        <v>0</v>
      </c>
      <c r="I78" s="273"/>
    </row>
    <row r="79" spans="1:9" ht="12.75">
      <c r="A79" s="263">
        <v>5</v>
      </c>
      <c r="B79" s="264" t="s">
        <v>230</v>
      </c>
      <c r="C79" s="265" t="s">
        <v>231</v>
      </c>
      <c r="D79" s="266" t="s">
        <v>179</v>
      </c>
      <c r="E79" s="264">
        <v>12</v>
      </c>
      <c r="F79" s="267"/>
      <c r="G79" s="268">
        <f t="shared" si="1"/>
        <v>0</v>
      </c>
      <c r="I79" s="273"/>
    </row>
    <row r="80" spans="1:9" ht="12.75">
      <c r="A80" s="263">
        <v>6</v>
      </c>
      <c r="B80" s="264" t="s">
        <v>232</v>
      </c>
      <c r="C80" s="265" t="s">
        <v>233</v>
      </c>
      <c r="D80" s="266" t="s">
        <v>179</v>
      </c>
      <c r="E80" s="264">
        <v>9</v>
      </c>
      <c r="F80" s="267"/>
      <c r="G80" s="268">
        <f t="shared" si="1"/>
        <v>0</v>
      </c>
      <c r="I80" s="273"/>
    </row>
    <row r="81" spans="1:9" ht="12.75">
      <c r="A81" s="263">
        <v>7</v>
      </c>
      <c r="B81" s="264" t="s">
        <v>234</v>
      </c>
      <c r="C81" s="265" t="s">
        <v>235</v>
      </c>
      <c r="D81" s="266" t="s">
        <v>179</v>
      </c>
      <c r="E81" s="264">
        <v>3</v>
      </c>
      <c r="F81" s="267"/>
      <c r="G81" s="268">
        <f t="shared" si="1"/>
        <v>0</v>
      </c>
      <c r="I81" s="273"/>
    </row>
    <row r="82" spans="1:9" ht="12.75">
      <c r="A82" s="263">
        <v>8</v>
      </c>
      <c r="B82" s="264" t="s">
        <v>236</v>
      </c>
      <c r="C82" s="265" t="s">
        <v>237</v>
      </c>
      <c r="D82" s="266" t="s">
        <v>179</v>
      </c>
      <c r="E82" s="264">
        <v>15</v>
      </c>
      <c r="F82" s="267"/>
      <c r="G82" s="268">
        <f t="shared" si="1"/>
        <v>0</v>
      </c>
      <c r="I82" s="273"/>
    </row>
    <row r="83" spans="1:9" ht="12.75">
      <c r="A83" s="263">
        <v>9</v>
      </c>
      <c r="B83" s="264" t="s">
        <v>205</v>
      </c>
      <c r="C83" s="265" t="s">
        <v>206</v>
      </c>
      <c r="D83" s="266" t="s">
        <v>207</v>
      </c>
      <c r="E83" s="264">
        <v>3</v>
      </c>
      <c r="F83" s="267"/>
      <c r="G83" s="268">
        <f t="shared" si="1"/>
        <v>0</v>
      </c>
      <c r="I83" s="273"/>
    </row>
    <row r="84" spans="1:9" ht="12.75">
      <c r="A84" s="263">
        <v>10</v>
      </c>
      <c r="B84" s="264" t="s">
        <v>217</v>
      </c>
      <c r="C84" s="265" t="s">
        <v>218</v>
      </c>
      <c r="D84" s="266" t="s">
        <v>207</v>
      </c>
      <c r="E84" s="264">
        <v>3</v>
      </c>
      <c r="F84" s="267"/>
      <c r="G84" s="268">
        <f t="shared" si="1"/>
        <v>0</v>
      </c>
      <c r="I84" s="273"/>
    </row>
    <row r="85" spans="1:9" ht="12.75">
      <c r="A85" s="263">
        <v>11</v>
      </c>
      <c r="B85" s="264" t="s">
        <v>219</v>
      </c>
      <c r="C85" s="265" t="s">
        <v>220</v>
      </c>
      <c r="D85" s="266" t="s">
        <v>207</v>
      </c>
      <c r="E85" s="264">
        <v>1</v>
      </c>
      <c r="F85" s="267"/>
      <c r="G85" s="268">
        <f t="shared" si="1"/>
        <v>0</v>
      </c>
      <c r="I85" s="273"/>
    </row>
    <row r="86" spans="1:9" ht="12.75">
      <c r="A86" s="256"/>
      <c r="B86" s="257" t="s">
        <v>210</v>
      </c>
      <c r="C86" s="257" t="s">
        <v>221</v>
      </c>
      <c r="D86" s="258"/>
      <c r="E86" s="258"/>
      <c r="F86" s="270"/>
      <c r="G86" s="271">
        <f>SUM(G75:G85)</f>
        <v>0</v>
      </c>
      <c r="I86" s="273"/>
    </row>
    <row r="87" spans="1:9" ht="15" customHeight="1">
      <c r="F87" s="245"/>
      <c r="G87" s="245"/>
      <c r="I87" s="273"/>
    </row>
    <row r="88" spans="1:9" ht="15" customHeight="1">
      <c r="F88" s="245"/>
      <c r="G88" s="245"/>
      <c r="I88" s="273"/>
    </row>
    <row r="89" spans="1:9" ht="12.75">
      <c r="C89" s="244" t="s">
        <v>238</v>
      </c>
      <c r="F89" s="245"/>
      <c r="G89" s="245"/>
      <c r="I89" s="273"/>
    </row>
    <row r="90" spans="1:9" ht="12.75">
      <c r="A90" s="246" t="s">
        <v>171</v>
      </c>
      <c r="B90" s="247" t="s">
        <v>172</v>
      </c>
      <c r="C90" s="247" t="s">
        <v>135</v>
      </c>
      <c r="D90" s="247" t="s">
        <v>173</v>
      </c>
      <c r="E90" s="247" t="s">
        <v>174</v>
      </c>
      <c r="F90" s="272" t="s">
        <v>175</v>
      </c>
      <c r="G90" s="248" t="s">
        <v>176</v>
      </c>
      <c r="I90" s="273"/>
    </row>
    <row r="91" spans="1:9" ht="12.75">
      <c r="A91" s="263">
        <v>1</v>
      </c>
      <c r="B91" s="264" t="s">
        <v>239</v>
      </c>
      <c r="C91" s="265" t="s">
        <v>240</v>
      </c>
      <c r="D91" s="266" t="s">
        <v>241</v>
      </c>
      <c r="E91" s="264">
        <v>2</v>
      </c>
      <c r="F91" s="267"/>
      <c r="G91" s="268">
        <f>ROUND(E91*F91,2)</f>
        <v>0</v>
      </c>
      <c r="I91" s="273"/>
    </row>
    <row r="92" spans="1:9" ht="12.75">
      <c r="A92" s="263">
        <v>2</v>
      </c>
      <c r="B92" s="264" t="s">
        <v>242</v>
      </c>
      <c r="C92" s="265" t="s">
        <v>243</v>
      </c>
      <c r="D92" s="266" t="s">
        <v>241</v>
      </c>
      <c r="E92" s="264">
        <v>1</v>
      </c>
      <c r="F92" s="267"/>
      <c r="G92" s="268">
        <f>ROUND(E92*F92,2)</f>
        <v>0</v>
      </c>
      <c r="I92" s="273"/>
    </row>
    <row r="93" spans="1:9" ht="12.75">
      <c r="A93" s="263">
        <v>3</v>
      </c>
      <c r="B93" s="264" t="s">
        <v>244</v>
      </c>
      <c r="C93" s="265" t="s">
        <v>245</v>
      </c>
      <c r="D93" s="266" t="s">
        <v>241</v>
      </c>
      <c r="E93" s="264">
        <v>2</v>
      </c>
      <c r="F93" s="267"/>
      <c r="G93" s="268">
        <f>ROUND(E93*F93,2)</f>
        <v>0</v>
      </c>
      <c r="I93" s="273"/>
    </row>
    <row r="94" spans="1:9" ht="12.75">
      <c r="A94" s="263">
        <v>4</v>
      </c>
      <c r="B94" s="264" t="s">
        <v>246</v>
      </c>
      <c r="C94" s="265" t="s">
        <v>247</v>
      </c>
      <c r="D94" s="266" t="s">
        <v>241</v>
      </c>
      <c r="E94" s="264">
        <v>1</v>
      </c>
      <c r="F94" s="267"/>
      <c r="G94" s="268">
        <f>ROUND(E94*F94,2)</f>
        <v>0</v>
      </c>
      <c r="I94" s="273"/>
    </row>
    <row r="95" spans="1:9" ht="12.75">
      <c r="A95" s="263">
        <v>5</v>
      </c>
      <c r="B95" s="264" t="s">
        <v>248</v>
      </c>
      <c r="C95" s="265" t="s">
        <v>249</v>
      </c>
      <c r="D95" s="266" t="s">
        <v>207</v>
      </c>
      <c r="E95" s="264">
        <v>40</v>
      </c>
      <c r="F95" s="267"/>
      <c r="G95" s="268">
        <f>ROUND(E95*F95,2)</f>
        <v>0</v>
      </c>
      <c r="I95" s="273"/>
    </row>
    <row r="96" spans="1:9" ht="12.75">
      <c r="A96" s="256"/>
      <c r="B96" s="257" t="s">
        <v>210</v>
      </c>
      <c r="C96" s="257" t="s">
        <v>250</v>
      </c>
      <c r="D96" s="258"/>
      <c r="E96" s="258"/>
      <c r="F96" s="270"/>
      <c r="G96" s="271">
        <f>SUM(G91:G95)</f>
        <v>0</v>
      </c>
      <c r="I96" s="273"/>
    </row>
    <row r="97" spans="1:9" ht="15" customHeight="1">
      <c r="F97" s="245"/>
      <c r="G97" s="245"/>
      <c r="I97" s="273"/>
    </row>
    <row r="98" spans="1:9" ht="15" customHeight="1">
      <c r="F98" s="245"/>
      <c r="G98" s="245"/>
      <c r="I98" s="273"/>
    </row>
    <row r="99" spans="1:9" ht="15" customHeight="1">
      <c r="F99" s="245"/>
      <c r="G99" s="245"/>
      <c r="I99" s="273"/>
    </row>
    <row r="100" spans="1:9" ht="15" customHeight="1">
      <c r="F100" s="245"/>
      <c r="G100" s="245"/>
      <c r="I100" s="273"/>
    </row>
    <row r="101" spans="1:9" ht="12.75">
      <c r="F101" s="245"/>
      <c r="G101" s="245"/>
      <c r="I101" s="273"/>
    </row>
    <row r="102" spans="1:9" ht="12.75">
      <c r="C102" s="244" t="s">
        <v>251</v>
      </c>
      <c r="F102" s="245"/>
      <c r="G102" s="245"/>
      <c r="I102" s="273"/>
    </row>
    <row r="103" spans="1:9" ht="12.75">
      <c r="A103" s="246" t="s">
        <v>171</v>
      </c>
      <c r="B103" s="247" t="s">
        <v>172</v>
      </c>
      <c r="C103" s="247" t="s">
        <v>135</v>
      </c>
      <c r="D103" s="247" t="s">
        <v>173</v>
      </c>
      <c r="E103" s="247" t="s">
        <v>174</v>
      </c>
      <c r="F103" s="272" t="s">
        <v>175</v>
      </c>
      <c r="G103" s="248" t="s">
        <v>176</v>
      </c>
      <c r="I103" s="273"/>
    </row>
    <row r="104" spans="1:9" ht="12.75">
      <c r="A104" s="263">
        <v>1</v>
      </c>
      <c r="B104" s="264" t="s">
        <v>180</v>
      </c>
      <c r="C104" s="265" t="s">
        <v>252</v>
      </c>
      <c r="D104" s="266" t="s">
        <v>179</v>
      </c>
      <c r="E104" s="264">
        <v>14</v>
      </c>
      <c r="F104" s="267"/>
      <c r="G104" s="268">
        <f t="shared" ref="G104:G119" si="2">ROUND(E104*F104,2)</f>
        <v>0</v>
      </c>
      <c r="I104" s="273"/>
    </row>
    <row r="105" spans="1:9" ht="12.75">
      <c r="A105" s="263">
        <v>2</v>
      </c>
      <c r="B105" s="264" t="s">
        <v>253</v>
      </c>
      <c r="C105" s="265" t="s">
        <v>254</v>
      </c>
      <c r="D105" s="266" t="s">
        <v>179</v>
      </c>
      <c r="E105" s="264">
        <v>9</v>
      </c>
      <c r="F105" s="267"/>
      <c r="G105" s="268">
        <f t="shared" si="2"/>
        <v>0</v>
      </c>
      <c r="I105" s="273"/>
    </row>
    <row r="106" spans="1:9" ht="12.75">
      <c r="A106" s="263">
        <v>3</v>
      </c>
      <c r="B106" s="264" t="s">
        <v>255</v>
      </c>
      <c r="C106" s="265" t="s">
        <v>256</v>
      </c>
      <c r="D106" s="266" t="s">
        <v>179</v>
      </c>
      <c r="E106" s="264">
        <v>9</v>
      </c>
      <c r="F106" s="267"/>
      <c r="G106" s="268">
        <f t="shared" si="2"/>
        <v>0</v>
      </c>
      <c r="I106" s="273"/>
    </row>
    <row r="107" spans="1:9" ht="12.75">
      <c r="A107" s="263">
        <v>4</v>
      </c>
      <c r="B107" s="264" t="s">
        <v>257</v>
      </c>
      <c r="C107" s="265" t="s">
        <v>258</v>
      </c>
      <c r="D107" s="266" t="s">
        <v>179</v>
      </c>
      <c r="E107" s="264">
        <v>300</v>
      </c>
      <c r="F107" s="267"/>
      <c r="G107" s="268">
        <f t="shared" si="2"/>
        <v>0</v>
      </c>
      <c r="I107" s="273"/>
    </row>
    <row r="108" spans="1:9" ht="12.75">
      <c r="A108" s="263">
        <v>5</v>
      </c>
      <c r="B108" s="264" t="s">
        <v>259</v>
      </c>
      <c r="C108" s="265" t="s">
        <v>260</v>
      </c>
      <c r="D108" s="266" t="s">
        <v>179</v>
      </c>
      <c r="E108" s="264">
        <v>150</v>
      </c>
      <c r="F108" s="267"/>
      <c r="G108" s="268">
        <f t="shared" si="2"/>
        <v>0</v>
      </c>
      <c r="I108" s="273"/>
    </row>
    <row r="109" spans="1:9" ht="12.75">
      <c r="A109" s="263">
        <v>6</v>
      </c>
      <c r="B109" s="264" t="s">
        <v>261</v>
      </c>
      <c r="C109" s="265" t="s">
        <v>262</v>
      </c>
      <c r="D109" s="266" t="s">
        <v>179</v>
      </c>
      <c r="E109" s="264">
        <v>40</v>
      </c>
      <c r="F109" s="267"/>
      <c r="G109" s="268">
        <f t="shared" si="2"/>
        <v>0</v>
      </c>
      <c r="I109" s="273"/>
    </row>
    <row r="110" spans="1:9" ht="12.75">
      <c r="A110" s="263">
        <v>7</v>
      </c>
      <c r="B110" s="264" t="s">
        <v>263</v>
      </c>
      <c r="C110" s="265" t="s">
        <v>264</v>
      </c>
      <c r="D110" s="266" t="s">
        <v>179</v>
      </c>
      <c r="E110" s="264">
        <v>14</v>
      </c>
      <c r="F110" s="267"/>
      <c r="G110" s="268">
        <f t="shared" si="2"/>
        <v>0</v>
      </c>
      <c r="I110" s="273"/>
    </row>
    <row r="111" spans="1:9" ht="12.75">
      <c r="A111" s="263">
        <v>8</v>
      </c>
      <c r="B111" s="264" t="s">
        <v>265</v>
      </c>
      <c r="C111" s="265" t="s">
        <v>266</v>
      </c>
      <c r="D111" s="266" t="s">
        <v>179</v>
      </c>
      <c r="E111" s="264">
        <v>13</v>
      </c>
      <c r="F111" s="267"/>
      <c r="G111" s="268">
        <f t="shared" si="2"/>
        <v>0</v>
      </c>
      <c r="I111" s="273"/>
    </row>
    <row r="112" spans="1:9" ht="12.75">
      <c r="A112" s="263">
        <v>9</v>
      </c>
      <c r="B112" s="264" t="s">
        <v>194</v>
      </c>
      <c r="C112" s="265" t="s">
        <v>267</v>
      </c>
      <c r="D112" s="266" t="s">
        <v>179</v>
      </c>
      <c r="E112" s="264">
        <v>2</v>
      </c>
      <c r="F112" s="267"/>
      <c r="G112" s="268">
        <f t="shared" si="2"/>
        <v>0</v>
      </c>
      <c r="I112" s="273"/>
    </row>
    <row r="113" spans="1:9" ht="12.75">
      <c r="A113" s="263">
        <v>10</v>
      </c>
      <c r="B113" s="264" t="s">
        <v>268</v>
      </c>
      <c r="C113" s="265" t="s">
        <v>269</v>
      </c>
      <c r="D113" s="266" t="s">
        <v>179</v>
      </c>
      <c r="E113" s="264">
        <v>1</v>
      </c>
      <c r="F113" s="267"/>
      <c r="G113" s="268">
        <f t="shared" si="2"/>
        <v>0</v>
      </c>
      <c r="I113" s="273"/>
    </row>
    <row r="114" spans="1:9" ht="12.75">
      <c r="A114" s="263">
        <v>11</v>
      </c>
      <c r="B114" s="264" t="s">
        <v>268</v>
      </c>
      <c r="C114" s="265" t="s">
        <v>270</v>
      </c>
      <c r="D114" s="266" t="s">
        <v>179</v>
      </c>
      <c r="E114" s="264">
        <v>52</v>
      </c>
      <c r="F114" s="267"/>
      <c r="G114" s="268">
        <f t="shared" si="2"/>
        <v>0</v>
      </c>
      <c r="I114" s="273"/>
    </row>
    <row r="115" spans="1:9" ht="12.75">
      <c r="A115" s="263">
        <v>12</v>
      </c>
      <c r="B115" s="264" t="s">
        <v>196</v>
      </c>
      <c r="C115" s="265" t="s">
        <v>271</v>
      </c>
      <c r="D115" s="266" t="s">
        <v>198</v>
      </c>
      <c r="E115" s="264">
        <v>320</v>
      </c>
      <c r="F115" s="267"/>
      <c r="G115" s="268">
        <f t="shared" si="2"/>
        <v>0</v>
      </c>
      <c r="I115" s="273"/>
    </row>
    <row r="116" spans="1:9" ht="12.75">
      <c r="A116" s="263">
        <v>13</v>
      </c>
      <c r="B116" s="264" t="s">
        <v>272</v>
      </c>
      <c r="C116" s="265" t="s">
        <v>273</v>
      </c>
      <c r="D116" s="266" t="s">
        <v>198</v>
      </c>
      <c r="E116" s="264">
        <v>15</v>
      </c>
      <c r="F116" s="267"/>
      <c r="G116" s="268">
        <f t="shared" si="2"/>
        <v>0</v>
      </c>
      <c r="I116" s="273"/>
    </row>
    <row r="117" spans="1:9" ht="12.75">
      <c r="A117" s="263">
        <v>14</v>
      </c>
      <c r="B117" s="264" t="s">
        <v>201</v>
      </c>
      <c r="C117" s="265" t="s">
        <v>274</v>
      </c>
      <c r="D117" s="266" t="s">
        <v>198</v>
      </c>
      <c r="E117" s="264">
        <v>410</v>
      </c>
      <c r="F117" s="267"/>
      <c r="G117" s="268">
        <f t="shared" si="2"/>
        <v>0</v>
      </c>
      <c r="I117" s="273"/>
    </row>
    <row r="118" spans="1:9" ht="12.75">
      <c r="A118" s="263">
        <v>15</v>
      </c>
      <c r="B118" s="264" t="s">
        <v>205</v>
      </c>
      <c r="C118" s="265" t="s">
        <v>206</v>
      </c>
      <c r="D118" s="266" t="s">
        <v>207</v>
      </c>
      <c r="E118" s="264">
        <v>3</v>
      </c>
      <c r="F118" s="267"/>
      <c r="G118" s="268">
        <f t="shared" si="2"/>
        <v>0</v>
      </c>
      <c r="I118" s="273"/>
    </row>
    <row r="119" spans="1:9" ht="12.75">
      <c r="A119" s="263">
        <v>16</v>
      </c>
      <c r="B119" s="264" t="s">
        <v>208</v>
      </c>
      <c r="C119" s="265" t="s">
        <v>209</v>
      </c>
      <c r="D119" s="266" t="s">
        <v>207</v>
      </c>
      <c r="E119" s="264">
        <v>6</v>
      </c>
      <c r="F119" s="267"/>
      <c r="G119" s="268">
        <f t="shared" si="2"/>
        <v>0</v>
      </c>
      <c r="I119" s="273"/>
    </row>
    <row r="120" spans="1:9" ht="12.75">
      <c r="A120" s="256"/>
      <c r="B120" s="257" t="s">
        <v>210</v>
      </c>
      <c r="C120" s="257" t="s">
        <v>275</v>
      </c>
      <c r="D120" s="258"/>
      <c r="E120" s="258"/>
      <c r="F120" s="270"/>
      <c r="G120" s="271">
        <f>SUM(G104:G119)</f>
        <v>0</v>
      </c>
      <c r="I120" s="273"/>
    </row>
    <row r="121" spans="1:9" ht="15" customHeight="1">
      <c r="F121" s="245"/>
      <c r="G121" s="245"/>
      <c r="I121" s="273"/>
    </row>
    <row r="122" spans="1:9" ht="15" customHeight="1">
      <c r="F122" s="245"/>
      <c r="G122" s="245"/>
      <c r="I122" s="273"/>
    </row>
    <row r="123" spans="1:9" ht="15" customHeight="1">
      <c r="F123" s="245"/>
      <c r="G123" s="245"/>
      <c r="I123" s="273"/>
    </row>
    <row r="124" spans="1:9" ht="15" customHeight="1">
      <c r="F124" s="245"/>
      <c r="G124" s="245"/>
      <c r="I124" s="273"/>
    </row>
    <row r="125" spans="1:9" ht="12.75">
      <c r="C125" s="244" t="s">
        <v>276</v>
      </c>
      <c r="F125" s="245"/>
      <c r="G125" s="245"/>
      <c r="I125" s="273"/>
    </row>
    <row r="126" spans="1:9" ht="12.75">
      <c r="A126" s="246" t="s">
        <v>171</v>
      </c>
      <c r="B126" s="247" t="s">
        <v>172</v>
      </c>
      <c r="C126" s="247" t="s">
        <v>135</v>
      </c>
      <c r="D126" s="247" t="s">
        <v>173</v>
      </c>
      <c r="E126" s="247" t="s">
        <v>174</v>
      </c>
      <c r="F126" s="272" t="s">
        <v>175</v>
      </c>
      <c r="G126" s="248" t="s">
        <v>176</v>
      </c>
      <c r="I126" s="273"/>
    </row>
    <row r="127" spans="1:9" ht="12.75">
      <c r="A127" s="263">
        <v>1</v>
      </c>
      <c r="B127" s="264" t="s">
        <v>222</v>
      </c>
      <c r="C127" s="265" t="s">
        <v>277</v>
      </c>
      <c r="D127" s="266" t="s">
        <v>198</v>
      </c>
      <c r="E127" s="264">
        <v>320</v>
      </c>
      <c r="F127" s="267"/>
      <c r="G127" s="268">
        <f t="shared" ref="G127:G142" si="3">ROUND(E127*F127,2)</f>
        <v>0</v>
      </c>
      <c r="I127" s="273"/>
    </row>
    <row r="128" spans="1:9" ht="12.75">
      <c r="A128" s="263">
        <v>2</v>
      </c>
      <c r="B128" s="264" t="s">
        <v>224</v>
      </c>
      <c r="C128" s="265" t="s">
        <v>278</v>
      </c>
      <c r="D128" s="266" t="s">
        <v>198</v>
      </c>
      <c r="E128" s="264">
        <v>15</v>
      </c>
      <c r="F128" s="267"/>
      <c r="G128" s="268">
        <f t="shared" si="3"/>
        <v>0</v>
      </c>
      <c r="I128" s="273"/>
    </row>
    <row r="129" spans="1:9" ht="12.75">
      <c r="A129" s="263">
        <v>3</v>
      </c>
      <c r="B129" s="264" t="s">
        <v>226</v>
      </c>
      <c r="C129" s="265" t="s">
        <v>279</v>
      </c>
      <c r="D129" s="266" t="s">
        <v>198</v>
      </c>
      <c r="E129" s="264">
        <v>410</v>
      </c>
      <c r="F129" s="267"/>
      <c r="G129" s="268">
        <f t="shared" si="3"/>
        <v>0</v>
      </c>
      <c r="I129" s="273"/>
    </row>
    <row r="130" spans="1:9" ht="12.75">
      <c r="A130" s="263">
        <v>4</v>
      </c>
      <c r="B130" s="264" t="s">
        <v>230</v>
      </c>
      <c r="C130" s="265" t="s">
        <v>280</v>
      </c>
      <c r="D130" s="266" t="s">
        <v>179</v>
      </c>
      <c r="E130" s="264">
        <v>13</v>
      </c>
      <c r="F130" s="267"/>
      <c r="G130" s="268">
        <f t="shared" si="3"/>
        <v>0</v>
      </c>
      <c r="I130" s="273"/>
    </row>
    <row r="131" spans="1:9" ht="12.75">
      <c r="A131" s="263">
        <v>5</v>
      </c>
      <c r="B131" s="264" t="s">
        <v>281</v>
      </c>
      <c r="C131" s="265" t="s">
        <v>282</v>
      </c>
      <c r="D131" s="266" t="s">
        <v>179</v>
      </c>
      <c r="E131" s="264">
        <v>13</v>
      </c>
      <c r="F131" s="267"/>
      <c r="G131" s="268">
        <f t="shared" si="3"/>
        <v>0</v>
      </c>
      <c r="I131" s="273"/>
    </row>
    <row r="132" spans="1:9" ht="12.75">
      <c r="A132" s="263">
        <v>6</v>
      </c>
      <c r="B132" s="264" t="s">
        <v>281</v>
      </c>
      <c r="C132" s="265" t="s">
        <v>283</v>
      </c>
      <c r="D132" s="266" t="s">
        <v>179</v>
      </c>
      <c r="E132" s="264">
        <v>13</v>
      </c>
      <c r="F132" s="267"/>
      <c r="G132" s="268">
        <f t="shared" si="3"/>
        <v>0</v>
      </c>
      <c r="I132" s="273"/>
    </row>
    <row r="133" spans="1:9" ht="12.75">
      <c r="A133" s="263">
        <v>7</v>
      </c>
      <c r="B133" s="264" t="s">
        <v>284</v>
      </c>
      <c r="C133" s="265" t="s">
        <v>285</v>
      </c>
      <c r="D133" s="266" t="s">
        <v>179</v>
      </c>
      <c r="E133" s="264">
        <v>9</v>
      </c>
      <c r="F133" s="267"/>
      <c r="G133" s="268">
        <f t="shared" si="3"/>
        <v>0</v>
      </c>
      <c r="I133" s="273"/>
    </row>
    <row r="134" spans="1:9" ht="12.75">
      <c r="A134" s="263">
        <v>8</v>
      </c>
      <c r="B134" s="264" t="s">
        <v>284</v>
      </c>
      <c r="C134" s="265" t="s">
        <v>286</v>
      </c>
      <c r="D134" s="266" t="s">
        <v>179</v>
      </c>
      <c r="E134" s="264">
        <v>9</v>
      </c>
      <c r="F134" s="267"/>
      <c r="G134" s="268">
        <f t="shared" si="3"/>
        <v>0</v>
      </c>
      <c r="I134" s="273"/>
    </row>
    <row r="135" spans="1:9" ht="12.75">
      <c r="A135" s="263">
        <v>9</v>
      </c>
      <c r="B135" s="264" t="s">
        <v>284</v>
      </c>
      <c r="C135" s="265" t="s">
        <v>287</v>
      </c>
      <c r="D135" s="266" t="s">
        <v>198</v>
      </c>
      <c r="E135" s="264">
        <v>300</v>
      </c>
      <c r="F135" s="267"/>
      <c r="G135" s="268">
        <f t="shared" si="3"/>
        <v>0</v>
      </c>
      <c r="I135" s="273"/>
    </row>
    <row r="136" spans="1:9" ht="12.75">
      <c r="A136" s="263">
        <v>10</v>
      </c>
      <c r="B136" s="264" t="s">
        <v>288</v>
      </c>
      <c r="C136" s="265" t="s">
        <v>289</v>
      </c>
      <c r="D136" s="266" t="s">
        <v>198</v>
      </c>
      <c r="E136" s="264">
        <v>150</v>
      </c>
      <c r="F136" s="267"/>
      <c r="G136" s="268">
        <f t="shared" si="3"/>
        <v>0</v>
      </c>
      <c r="I136" s="273"/>
    </row>
    <row r="137" spans="1:9" ht="12.75">
      <c r="A137" s="263">
        <v>11</v>
      </c>
      <c r="B137" s="264" t="s">
        <v>236</v>
      </c>
      <c r="C137" s="265" t="s">
        <v>290</v>
      </c>
      <c r="D137" s="266" t="s">
        <v>127</v>
      </c>
      <c r="E137" s="264">
        <v>2</v>
      </c>
      <c r="F137" s="267"/>
      <c r="G137" s="268">
        <f t="shared" si="3"/>
        <v>0</v>
      </c>
      <c r="I137" s="273"/>
    </row>
    <row r="138" spans="1:9" ht="12.75">
      <c r="A138" s="263">
        <v>12</v>
      </c>
      <c r="B138" s="264" t="s">
        <v>291</v>
      </c>
      <c r="C138" s="265" t="s">
        <v>292</v>
      </c>
      <c r="D138" s="266" t="s">
        <v>127</v>
      </c>
      <c r="E138" s="264">
        <v>1</v>
      </c>
      <c r="F138" s="267"/>
      <c r="G138" s="268">
        <f t="shared" si="3"/>
        <v>0</v>
      </c>
      <c r="I138" s="273"/>
    </row>
    <row r="139" spans="1:9" ht="12.75">
      <c r="A139" s="263">
        <v>13</v>
      </c>
      <c r="B139" s="264" t="s">
        <v>293</v>
      </c>
      <c r="C139" s="265" t="s">
        <v>294</v>
      </c>
      <c r="D139" s="266" t="s">
        <v>179</v>
      </c>
      <c r="E139" s="264">
        <v>52</v>
      </c>
      <c r="F139" s="267"/>
      <c r="G139" s="268">
        <f t="shared" si="3"/>
        <v>0</v>
      </c>
      <c r="I139" s="273"/>
    </row>
    <row r="140" spans="1:9" ht="12.75">
      <c r="A140" s="263">
        <v>14</v>
      </c>
      <c r="B140" s="264" t="s">
        <v>205</v>
      </c>
      <c r="C140" s="265" t="s">
        <v>206</v>
      </c>
      <c r="D140" s="266" t="s">
        <v>207</v>
      </c>
      <c r="E140" s="264">
        <v>3</v>
      </c>
      <c r="F140" s="267"/>
      <c r="G140" s="268">
        <f t="shared" si="3"/>
        <v>0</v>
      </c>
      <c r="I140" s="273"/>
    </row>
    <row r="141" spans="1:9" ht="12.75">
      <c r="A141" s="263">
        <v>15</v>
      </c>
      <c r="B141" s="264" t="s">
        <v>217</v>
      </c>
      <c r="C141" s="265" t="s">
        <v>218</v>
      </c>
      <c r="D141" s="266" t="s">
        <v>207</v>
      </c>
      <c r="E141" s="264">
        <v>3</v>
      </c>
      <c r="F141" s="267"/>
      <c r="G141" s="268">
        <f t="shared" si="3"/>
        <v>0</v>
      </c>
      <c r="I141" s="273"/>
    </row>
    <row r="142" spans="1:9" ht="12.75">
      <c r="A142" s="263">
        <v>16</v>
      </c>
      <c r="B142" s="264" t="s">
        <v>219</v>
      </c>
      <c r="C142" s="265" t="s">
        <v>220</v>
      </c>
      <c r="D142" s="266" t="s">
        <v>207</v>
      </c>
      <c r="E142" s="264">
        <v>1</v>
      </c>
      <c r="F142" s="267"/>
      <c r="G142" s="268">
        <f t="shared" si="3"/>
        <v>0</v>
      </c>
      <c r="I142" s="273"/>
    </row>
    <row r="143" spans="1:9" ht="12.75">
      <c r="A143" s="256"/>
      <c r="B143" s="257" t="s">
        <v>210</v>
      </c>
      <c r="C143" s="257" t="s">
        <v>276</v>
      </c>
      <c r="D143" s="258"/>
      <c r="E143" s="258"/>
      <c r="F143" s="270"/>
      <c r="G143" s="271">
        <f>SUM(G127:G142)</f>
        <v>0</v>
      </c>
      <c r="I143" s="273"/>
    </row>
    <row r="144" spans="1:9" ht="15" customHeight="1">
      <c r="F144" s="245"/>
      <c r="G144" s="245"/>
      <c r="I144" s="273"/>
    </row>
    <row r="145" spans="1:9" ht="15" customHeight="1">
      <c r="F145" s="245"/>
      <c r="G145" s="245"/>
      <c r="I145" s="273"/>
    </row>
    <row r="146" spans="1:9" ht="15" customHeight="1">
      <c r="F146" s="245"/>
      <c r="G146" s="245"/>
      <c r="I146" s="273"/>
    </row>
    <row r="147" spans="1:9" ht="15" customHeight="1">
      <c r="F147" s="245"/>
      <c r="G147" s="245"/>
      <c r="I147" s="273"/>
    </row>
    <row r="148" spans="1:9" ht="15" customHeight="1">
      <c r="F148" s="245"/>
      <c r="G148" s="245"/>
      <c r="I148" s="273"/>
    </row>
    <row r="149" spans="1:9" ht="15" customHeight="1">
      <c r="F149" s="245"/>
      <c r="G149" s="245"/>
      <c r="I149" s="273"/>
    </row>
    <row r="150" spans="1:9" ht="15" customHeight="1">
      <c r="F150" s="245"/>
      <c r="G150" s="245"/>
      <c r="I150" s="273"/>
    </row>
    <row r="151" spans="1:9" ht="15" customHeight="1">
      <c r="F151" s="245"/>
      <c r="G151" s="245"/>
      <c r="I151" s="273"/>
    </row>
    <row r="152" spans="1:9" ht="12.75">
      <c r="C152" s="244" t="s">
        <v>295</v>
      </c>
      <c r="F152" s="245"/>
      <c r="G152" s="245"/>
      <c r="I152" s="273"/>
    </row>
    <row r="153" spans="1:9" ht="12.75">
      <c r="A153" s="246" t="s">
        <v>171</v>
      </c>
      <c r="B153" s="247" t="s">
        <v>172</v>
      </c>
      <c r="C153" s="247" t="s">
        <v>135</v>
      </c>
      <c r="D153" s="247" t="s">
        <v>173</v>
      </c>
      <c r="E153" s="247" t="s">
        <v>174</v>
      </c>
      <c r="F153" s="272" t="s">
        <v>175</v>
      </c>
      <c r="G153" s="248" t="s">
        <v>176</v>
      </c>
      <c r="I153" s="273"/>
    </row>
    <row r="154" spans="1:9" ht="12.75">
      <c r="A154" s="263">
        <v>1</v>
      </c>
      <c r="B154" s="264" t="s">
        <v>180</v>
      </c>
      <c r="C154" s="265" t="s">
        <v>252</v>
      </c>
      <c r="D154" s="266" t="s">
        <v>179</v>
      </c>
      <c r="E154" s="264">
        <v>8</v>
      </c>
      <c r="F154" s="267"/>
      <c r="G154" s="268">
        <f t="shared" ref="G154:G170" si="4">ROUND(E154*F154,2)</f>
        <v>0</v>
      </c>
      <c r="I154" s="273"/>
    </row>
    <row r="155" spans="1:9" ht="12.75">
      <c r="A155" s="263">
        <v>2</v>
      </c>
      <c r="B155" s="264" t="s">
        <v>296</v>
      </c>
      <c r="C155" s="265" t="s">
        <v>297</v>
      </c>
      <c r="D155" s="266" t="s">
        <v>179</v>
      </c>
      <c r="E155" s="264">
        <v>12</v>
      </c>
      <c r="F155" s="267"/>
      <c r="G155" s="268">
        <f t="shared" si="4"/>
        <v>0</v>
      </c>
      <c r="I155" s="273"/>
    </row>
    <row r="156" spans="1:9" ht="12.75">
      <c r="A156" s="263">
        <v>3</v>
      </c>
      <c r="B156" s="264" t="s">
        <v>184</v>
      </c>
      <c r="C156" s="265" t="s">
        <v>185</v>
      </c>
      <c r="D156" s="266" t="s">
        <v>179</v>
      </c>
      <c r="E156" s="264">
        <v>68</v>
      </c>
      <c r="F156" s="267"/>
      <c r="G156" s="268">
        <f t="shared" si="4"/>
        <v>0</v>
      </c>
      <c r="I156" s="273"/>
    </row>
    <row r="157" spans="1:9" ht="12.75">
      <c r="A157" s="263">
        <v>4</v>
      </c>
      <c r="B157" s="264" t="s">
        <v>188</v>
      </c>
      <c r="C157" s="265" t="s">
        <v>189</v>
      </c>
      <c r="D157" s="266" t="s">
        <v>179</v>
      </c>
      <c r="E157" s="264">
        <v>1</v>
      </c>
      <c r="F157" s="269"/>
      <c r="G157" s="268">
        <f t="shared" si="4"/>
        <v>0</v>
      </c>
      <c r="I157" s="273"/>
    </row>
    <row r="158" spans="1:9" ht="12.75">
      <c r="A158" s="263">
        <v>5</v>
      </c>
      <c r="B158" s="264" t="s">
        <v>257</v>
      </c>
      <c r="C158" s="265" t="s">
        <v>258</v>
      </c>
      <c r="D158" s="266" t="s">
        <v>179</v>
      </c>
      <c r="E158" s="264">
        <v>140</v>
      </c>
      <c r="F158" s="267"/>
      <c r="G158" s="268">
        <f t="shared" si="4"/>
        <v>0</v>
      </c>
      <c r="I158" s="273"/>
    </row>
    <row r="159" spans="1:9" ht="12.75">
      <c r="A159" s="263">
        <v>6</v>
      </c>
      <c r="B159" s="264" t="s">
        <v>259</v>
      </c>
      <c r="C159" s="265" t="s">
        <v>298</v>
      </c>
      <c r="D159" s="266" t="s">
        <v>179</v>
      </c>
      <c r="E159" s="264">
        <v>205</v>
      </c>
      <c r="F159" s="267"/>
      <c r="G159" s="268">
        <f t="shared" si="4"/>
        <v>0</v>
      </c>
      <c r="I159" s="273"/>
    </row>
    <row r="160" spans="1:9" ht="12.75">
      <c r="A160" s="263">
        <v>7</v>
      </c>
      <c r="B160" s="264" t="s">
        <v>299</v>
      </c>
      <c r="C160" s="265" t="s">
        <v>266</v>
      </c>
      <c r="D160" s="266" t="s">
        <v>179</v>
      </c>
      <c r="E160" s="264">
        <v>3</v>
      </c>
      <c r="F160" s="267"/>
      <c r="G160" s="268">
        <f t="shared" si="4"/>
        <v>0</v>
      </c>
      <c r="I160" s="273"/>
    </row>
    <row r="161" spans="1:9" ht="12.75">
      <c r="A161" s="263">
        <v>8</v>
      </c>
      <c r="B161" s="264" t="s">
        <v>265</v>
      </c>
      <c r="C161" s="265" t="s">
        <v>300</v>
      </c>
      <c r="D161" s="266" t="s">
        <v>179</v>
      </c>
      <c r="E161" s="264">
        <v>1</v>
      </c>
      <c r="F161" s="267"/>
      <c r="G161" s="268">
        <f t="shared" si="4"/>
        <v>0</v>
      </c>
      <c r="I161" s="273"/>
    </row>
    <row r="162" spans="1:9" ht="12.75">
      <c r="A162" s="263">
        <v>9</v>
      </c>
      <c r="B162" s="264" t="s">
        <v>301</v>
      </c>
      <c r="C162" s="265" t="s">
        <v>302</v>
      </c>
      <c r="D162" s="266" t="s">
        <v>179</v>
      </c>
      <c r="E162" s="264">
        <v>6</v>
      </c>
      <c r="F162" s="267"/>
      <c r="G162" s="268">
        <f t="shared" si="4"/>
        <v>0</v>
      </c>
      <c r="I162" s="273"/>
    </row>
    <row r="163" spans="1:9" ht="12.75">
      <c r="A163" s="263">
        <v>10</v>
      </c>
      <c r="B163" s="264" t="s">
        <v>194</v>
      </c>
      <c r="C163" s="265" t="s">
        <v>195</v>
      </c>
      <c r="D163" s="266" t="s">
        <v>179</v>
      </c>
      <c r="E163" s="264">
        <v>18</v>
      </c>
      <c r="F163" s="267"/>
      <c r="G163" s="268">
        <f t="shared" si="4"/>
        <v>0</v>
      </c>
      <c r="I163" s="273"/>
    </row>
    <row r="164" spans="1:9" ht="12.75">
      <c r="A164" s="263">
        <v>11</v>
      </c>
      <c r="B164" s="264" t="s">
        <v>196</v>
      </c>
      <c r="C164" s="265" t="s">
        <v>197</v>
      </c>
      <c r="D164" s="266" t="s">
        <v>198</v>
      </c>
      <c r="E164" s="264">
        <v>605</v>
      </c>
      <c r="F164" s="267"/>
      <c r="G164" s="268">
        <f t="shared" si="4"/>
        <v>0</v>
      </c>
      <c r="I164" s="273"/>
    </row>
    <row r="165" spans="1:9" ht="12.75">
      <c r="A165" s="263">
        <v>12</v>
      </c>
      <c r="B165" s="264" t="s">
        <v>199</v>
      </c>
      <c r="C165" s="265" t="s">
        <v>303</v>
      </c>
      <c r="D165" s="266" t="s">
        <v>198</v>
      </c>
      <c r="E165" s="264">
        <v>85</v>
      </c>
      <c r="F165" s="267"/>
      <c r="G165" s="268">
        <f t="shared" si="4"/>
        <v>0</v>
      </c>
      <c r="I165" s="273"/>
    </row>
    <row r="166" spans="1:9" ht="12.75">
      <c r="A166" s="263">
        <v>13</v>
      </c>
      <c r="B166" s="264" t="s">
        <v>199</v>
      </c>
      <c r="C166" s="265" t="s">
        <v>273</v>
      </c>
      <c r="D166" s="266" t="s">
        <v>198</v>
      </c>
      <c r="E166" s="264">
        <v>280</v>
      </c>
      <c r="F166" s="267"/>
      <c r="G166" s="268">
        <f t="shared" si="4"/>
        <v>0</v>
      </c>
      <c r="I166" s="273"/>
    </row>
    <row r="167" spans="1:9" ht="12.75">
      <c r="A167" s="263">
        <v>14</v>
      </c>
      <c r="B167" s="264" t="s">
        <v>304</v>
      </c>
      <c r="C167" s="265" t="s">
        <v>305</v>
      </c>
      <c r="D167" s="266" t="s">
        <v>198</v>
      </c>
      <c r="E167" s="264">
        <v>85</v>
      </c>
      <c r="F167" s="267"/>
      <c r="G167" s="268">
        <f t="shared" si="4"/>
        <v>0</v>
      </c>
      <c r="I167" s="273"/>
    </row>
    <row r="168" spans="1:9" ht="12.75">
      <c r="A168" s="263">
        <v>15</v>
      </c>
      <c r="B168" s="264" t="s">
        <v>306</v>
      </c>
      <c r="C168" s="265" t="s">
        <v>307</v>
      </c>
      <c r="D168" s="266" t="s">
        <v>127</v>
      </c>
      <c r="E168" s="264">
        <v>1</v>
      </c>
      <c r="F168" s="267"/>
      <c r="G168" s="268">
        <f t="shared" si="4"/>
        <v>0</v>
      </c>
      <c r="I168" s="273"/>
    </row>
    <row r="169" spans="1:9" ht="12.75">
      <c r="A169" s="263">
        <v>16</v>
      </c>
      <c r="B169" s="264" t="s">
        <v>205</v>
      </c>
      <c r="C169" s="265" t="s">
        <v>206</v>
      </c>
      <c r="D169" s="266" t="s">
        <v>207</v>
      </c>
      <c r="E169" s="264">
        <v>3</v>
      </c>
      <c r="F169" s="267"/>
      <c r="G169" s="268">
        <f>ROUND(E169*F169,2)</f>
        <v>0</v>
      </c>
      <c r="I169" s="273"/>
    </row>
    <row r="170" spans="1:9" ht="12.75">
      <c r="A170" s="263">
        <v>17</v>
      </c>
      <c r="B170" s="264" t="s">
        <v>208</v>
      </c>
      <c r="C170" s="265" t="s">
        <v>209</v>
      </c>
      <c r="D170" s="266" t="s">
        <v>207</v>
      </c>
      <c r="E170" s="264">
        <v>6</v>
      </c>
      <c r="F170" s="267"/>
      <c r="G170" s="268">
        <f t="shared" si="4"/>
        <v>0</v>
      </c>
      <c r="I170" s="273"/>
    </row>
    <row r="171" spans="1:9" ht="12.75">
      <c r="A171" s="256"/>
      <c r="B171" s="257" t="s">
        <v>210</v>
      </c>
      <c r="C171" s="257" t="s">
        <v>308</v>
      </c>
      <c r="D171" s="258"/>
      <c r="E171" s="258"/>
      <c r="F171" s="270"/>
      <c r="G171" s="271">
        <f>SUM(G154:G170)</f>
        <v>0</v>
      </c>
      <c r="I171" s="273"/>
    </row>
    <row r="172" spans="1:9" ht="12.75">
      <c r="F172" s="245"/>
      <c r="G172" s="245"/>
      <c r="I172" s="273"/>
    </row>
    <row r="173" spans="1:9" ht="12.75">
      <c r="F173" s="245"/>
      <c r="G173" s="245"/>
      <c r="I173" s="273"/>
    </row>
    <row r="174" spans="1:9" ht="12.75">
      <c r="C174" s="244" t="s">
        <v>309</v>
      </c>
      <c r="F174" s="245"/>
      <c r="G174" s="245"/>
      <c r="I174" s="273"/>
    </row>
    <row r="175" spans="1:9" ht="12.75">
      <c r="A175" s="246" t="s">
        <v>171</v>
      </c>
      <c r="B175" s="247" t="s">
        <v>172</v>
      </c>
      <c r="C175" s="247" t="s">
        <v>135</v>
      </c>
      <c r="D175" s="247" t="s">
        <v>173</v>
      </c>
      <c r="E175" s="247" t="s">
        <v>174</v>
      </c>
      <c r="F175" s="272" t="s">
        <v>175</v>
      </c>
      <c r="G175" s="248" t="s">
        <v>176</v>
      </c>
      <c r="I175" s="273"/>
    </row>
    <row r="176" spans="1:9" ht="12.75">
      <c r="A176" s="263">
        <v>1</v>
      </c>
      <c r="B176" s="264" t="s">
        <v>213</v>
      </c>
      <c r="C176" s="265" t="s">
        <v>310</v>
      </c>
      <c r="D176" s="266" t="s">
        <v>179</v>
      </c>
      <c r="E176" s="264">
        <v>15</v>
      </c>
      <c r="F176" s="267"/>
      <c r="G176" s="268">
        <f t="shared" ref="G176:G182" si="5">ROUND(E176*F176,2)</f>
        <v>0</v>
      </c>
      <c r="I176" s="273"/>
    </row>
    <row r="177" spans="1:9" ht="12.75">
      <c r="A177" s="263">
        <v>2</v>
      </c>
      <c r="B177" s="264" t="s">
        <v>215</v>
      </c>
      <c r="C177" s="274" t="s">
        <v>311</v>
      </c>
      <c r="D177" s="266" t="s">
        <v>179</v>
      </c>
      <c r="E177" s="264">
        <v>15</v>
      </c>
      <c r="F177" s="267"/>
      <c r="G177" s="268">
        <f t="shared" si="5"/>
        <v>0</v>
      </c>
      <c r="I177" s="273"/>
    </row>
    <row r="178" spans="1:9" ht="12.75">
      <c r="A178" s="263">
        <v>3</v>
      </c>
      <c r="B178" s="264" t="s">
        <v>312</v>
      </c>
      <c r="C178" s="274" t="s">
        <v>313</v>
      </c>
      <c r="D178" s="266" t="s">
        <v>179</v>
      </c>
      <c r="E178" s="264">
        <v>3</v>
      </c>
      <c r="F178" s="267"/>
      <c r="G178" s="268">
        <f t="shared" si="5"/>
        <v>0</v>
      </c>
      <c r="I178" s="273"/>
    </row>
    <row r="179" spans="1:9" ht="12.75">
      <c r="A179" s="263">
        <v>4</v>
      </c>
      <c r="B179" s="264" t="s">
        <v>314</v>
      </c>
      <c r="C179" s="274" t="s">
        <v>315</v>
      </c>
      <c r="D179" s="266" t="s">
        <v>179</v>
      </c>
      <c r="E179" s="264">
        <v>6</v>
      </c>
      <c r="F179" s="267"/>
      <c r="G179" s="268">
        <f t="shared" si="5"/>
        <v>0</v>
      </c>
      <c r="I179" s="273"/>
    </row>
    <row r="180" spans="1:9" ht="12.75">
      <c r="A180" s="263">
        <v>5</v>
      </c>
      <c r="B180" s="264" t="s">
        <v>205</v>
      </c>
      <c r="C180" s="265" t="s">
        <v>206</v>
      </c>
      <c r="D180" s="266" t="s">
        <v>207</v>
      </c>
      <c r="E180" s="264">
        <v>3</v>
      </c>
      <c r="F180" s="267"/>
      <c r="G180" s="268">
        <f t="shared" si="5"/>
        <v>0</v>
      </c>
      <c r="I180" s="273"/>
    </row>
    <row r="181" spans="1:9" ht="12.75">
      <c r="A181" s="263">
        <v>6</v>
      </c>
      <c r="B181" s="264" t="s">
        <v>217</v>
      </c>
      <c r="C181" s="265" t="s">
        <v>218</v>
      </c>
      <c r="D181" s="266" t="s">
        <v>207</v>
      </c>
      <c r="E181" s="264">
        <v>3</v>
      </c>
      <c r="F181" s="267"/>
      <c r="G181" s="268">
        <f t="shared" si="5"/>
        <v>0</v>
      </c>
      <c r="I181" s="273"/>
    </row>
    <row r="182" spans="1:9" ht="12.75">
      <c r="A182" s="263">
        <v>7</v>
      </c>
      <c r="B182" s="264" t="s">
        <v>219</v>
      </c>
      <c r="C182" s="265" t="s">
        <v>220</v>
      </c>
      <c r="D182" s="266" t="s">
        <v>207</v>
      </c>
      <c r="E182" s="264">
        <v>1</v>
      </c>
      <c r="F182" s="267"/>
      <c r="G182" s="268">
        <f t="shared" si="5"/>
        <v>0</v>
      </c>
      <c r="I182" s="273"/>
    </row>
    <row r="183" spans="1:9" ht="12.75">
      <c r="A183" s="256"/>
      <c r="B183" s="257" t="s">
        <v>210</v>
      </c>
      <c r="C183" s="257" t="s">
        <v>309</v>
      </c>
      <c r="D183" s="258"/>
      <c r="E183" s="258"/>
      <c r="F183" s="270"/>
      <c r="G183" s="271">
        <f>SUM(G176:G182)</f>
        <v>0</v>
      </c>
      <c r="I183" s="273"/>
    </row>
    <row r="184" spans="1:9" ht="12.75">
      <c r="F184" s="245"/>
      <c r="G184" s="245"/>
      <c r="I184" s="273"/>
    </row>
    <row r="185" spans="1:9" ht="12.75">
      <c r="F185" s="245"/>
      <c r="G185" s="245"/>
      <c r="I185" s="273"/>
    </row>
    <row r="186" spans="1:9" ht="12.75">
      <c r="C186" s="244" t="s">
        <v>316</v>
      </c>
      <c r="F186" s="245"/>
      <c r="G186" s="245"/>
      <c r="I186" s="273"/>
    </row>
    <row r="187" spans="1:9" ht="12.75">
      <c r="A187" s="246" t="s">
        <v>171</v>
      </c>
      <c r="B187" s="247" t="s">
        <v>172</v>
      </c>
      <c r="C187" s="247" t="s">
        <v>135</v>
      </c>
      <c r="D187" s="247" t="s">
        <v>173</v>
      </c>
      <c r="E187" s="247" t="s">
        <v>174</v>
      </c>
      <c r="F187" s="272" t="s">
        <v>175</v>
      </c>
      <c r="G187" s="248" t="s">
        <v>176</v>
      </c>
      <c r="I187" s="273"/>
    </row>
    <row r="188" spans="1:9" ht="12.75">
      <c r="A188" s="263">
        <v>1</v>
      </c>
      <c r="B188" s="264" t="s">
        <v>222</v>
      </c>
      <c r="C188" s="265" t="s">
        <v>223</v>
      </c>
      <c r="D188" s="266" t="s">
        <v>198</v>
      </c>
      <c r="E188" s="264">
        <v>520</v>
      </c>
      <c r="F188" s="267"/>
      <c r="G188" s="268">
        <f t="shared" ref="G188:G205" si="6">ROUND(E188*F188,2)</f>
        <v>0</v>
      </c>
      <c r="I188" s="273"/>
    </row>
    <row r="189" spans="1:9" ht="12.75">
      <c r="A189" s="263">
        <v>2</v>
      </c>
      <c r="B189" s="264" t="s">
        <v>224</v>
      </c>
      <c r="C189" s="265" t="s">
        <v>225</v>
      </c>
      <c r="D189" s="266" t="s">
        <v>198</v>
      </c>
      <c r="E189" s="264">
        <v>85</v>
      </c>
      <c r="F189" s="267"/>
      <c r="G189" s="268">
        <f t="shared" si="6"/>
        <v>0</v>
      </c>
      <c r="I189" s="273"/>
    </row>
    <row r="190" spans="1:9" ht="12.75">
      <c r="A190" s="263">
        <v>3</v>
      </c>
      <c r="B190" s="264" t="s">
        <v>226</v>
      </c>
      <c r="C190" s="265" t="s">
        <v>317</v>
      </c>
      <c r="D190" s="266" t="s">
        <v>198</v>
      </c>
      <c r="E190" s="264">
        <v>85</v>
      </c>
      <c r="F190" s="267"/>
      <c r="G190" s="268">
        <f t="shared" si="6"/>
        <v>0</v>
      </c>
      <c r="I190" s="273"/>
    </row>
    <row r="191" spans="1:9" ht="12.75">
      <c r="A191" s="263">
        <v>4</v>
      </c>
      <c r="B191" s="264" t="s">
        <v>228</v>
      </c>
      <c r="C191" s="265" t="s">
        <v>318</v>
      </c>
      <c r="D191" s="266" t="s">
        <v>198</v>
      </c>
      <c r="E191" s="264">
        <v>85</v>
      </c>
      <c r="F191" s="267"/>
      <c r="G191" s="268">
        <f t="shared" si="6"/>
        <v>0</v>
      </c>
      <c r="I191" s="273"/>
    </row>
    <row r="192" spans="1:9" ht="12.75">
      <c r="A192" s="263">
        <v>5</v>
      </c>
      <c r="B192" s="264" t="s">
        <v>230</v>
      </c>
      <c r="C192" s="265" t="s">
        <v>278</v>
      </c>
      <c r="D192" s="266" t="s">
        <v>179</v>
      </c>
      <c r="E192" s="264">
        <v>280</v>
      </c>
      <c r="F192" s="267"/>
      <c r="G192" s="268">
        <f t="shared" si="6"/>
        <v>0</v>
      </c>
      <c r="I192" s="273"/>
    </row>
    <row r="193" spans="1:9" ht="12.75">
      <c r="A193" s="263">
        <v>6</v>
      </c>
      <c r="B193" s="264" t="s">
        <v>281</v>
      </c>
      <c r="C193" s="265" t="s">
        <v>283</v>
      </c>
      <c r="D193" s="266" t="s">
        <v>179</v>
      </c>
      <c r="E193" s="264">
        <v>8</v>
      </c>
      <c r="F193" s="267"/>
      <c r="G193" s="268">
        <f t="shared" si="6"/>
        <v>0</v>
      </c>
      <c r="I193" s="273"/>
    </row>
    <row r="194" spans="1:9" ht="12.75">
      <c r="A194" s="263">
        <v>7</v>
      </c>
      <c r="B194" s="264" t="s">
        <v>234</v>
      </c>
      <c r="C194" s="265" t="s">
        <v>319</v>
      </c>
      <c r="D194" s="266" t="s">
        <v>179</v>
      </c>
      <c r="E194" s="264">
        <v>12</v>
      </c>
      <c r="F194" s="267"/>
      <c r="G194" s="268">
        <f t="shared" si="6"/>
        <v>0</v>
      </c>
      <c r="I194" s="273"/>
    </row>
    <row r="195" spans="1:9" ht="12.75">
      <c r="A195" s="263">
        <v>8</v>
      </c>
      <c r="B195" s="264" t="s">
        <v>320</v>
      </c>
      <c r="C195" s="265" t="s">
        <v>321</v>
      </c>
      <c r="D195" s="266" t="s">
        <v>179</v>
      </c>
      <c r="E195" s="264">
        <v>3</v>
      </c>
      <c r="F195" s="267"/>
      <c r="G195" s="268">
        <f t="shared" si="6"/>
        <v>0</v>
      </c>
      <c r="I195" s="273"/>
    </row>
    <row r="196" spans="1:9" ht="12.75">
      <c r="A196" s="263">
        <v>9</v>
      </c>
      <c r="B196" s="264" t="s">
        <v>322</v>
      </c>
      <c r="C196" s="265" t="s">
        <v>323</v>
      </c>
      <c r="D196" s="266" t="s">
        <v>179</v>
      </c>
      <c r="E196" s="264">
        <v>1</v>
      </c>
      <c r="F196" s="267"/>
      <c r="G196" s="268">
        <f t="shared" si="6"/>
        <v>0</v>
      </c>
      <c r="I196" s="273"/>
    </row>
    <row r="197" spans="1:9" ht="12.75">
      <c r="A197" s="263">
        <v>10</v>
      </c>
      <c r="B197" s="264" t="s">
        <v>324</v>
      </c>
      <c r="C197" s="265" t="s">
        <v>325</v>
      </c>
      <c r="D197" s="266" t="s">
        <v>179</v>
      </c>
      <c r="E197" s="264">
        <v>6</v>
      </c>
      <c r="F197" s="267"/>
      <c r="G197" s="268">
        <f t="shared" si="6"/>
        <v>0</v>
      </c>
      <c r="I197" s="273"/>
    </row>
    <row r="198" spans="1:9" ht="12.75">
      <c r="A198" s="263">
        <v>11</v>
      </c>
      <c r="B198" s="264" t="s">
        <v>284</v>
      </c>
      <c r="C198" s="265" t="s">
        <v>287</v>
      </c>
      <c r="D198" s="266" t="s">
        <v>198</v>
      </c>
      <c r="E198" s="264">
        <v>140</v>
      </c>
      <c r="F198" s="267"/>
      <c r="G198" s="268">
        <f t="shared" si="6"/>
        <v>0</v>
      </c>
      <c r="I198" s="273"/>
    </row>
    <row r="199" spans="1:9" ht="12.75">
      <c r="A199" s="263">
        <v>12</v>
      </c>
      <c r="B199" s="264" t="s">
        <v>288</v>
      </c>
      <c r="C199" s="265" t="s">
        <v>289</v>
      </c>
      <c r="D199" s="266" t="s">
        <v>198</v>
      </c>
      <c r="E199" s="264">
        <v>120</v>
      </c>
      <c r="F199" s="267"/>
      <c r="G199" s="268">
        <f t="shared" si="6"/>
        <v>0</v>
      </c>
      <c r="I199" s="273"/>
    </row>
    <row r="200" spans="1:9" ht="12.75">
      <c r="A200" s="263">
        <v>13</v>
      </c>
      <c r="B200" s="264" t="s">
        <v>326</v>
      </c>
      <c r="C200" s="265" t="s">
        <v>327</v>
      </c>
      <c r="D200" s="266" t="s">
        <v>198</v>
      </c>
      <c r="E200" s="264">
        <v>60</v>
      </c>
      <c r="F200" s="267"/>
      <c r="G200" s="268">
        <f t="shared" si="6"/>
        <v>0</v>
      </c>
      <c r="I200" s="273"/>
    </row>
    <row r="201" spans="1:9" ht="12.75">
      <c r="A201" s="263">
        <v>14</v>
      </c>
      <c r="B201" s="264" t="s">
        <v>328</v>
      </c>
      <c r="C201" s="265" t="s">
        <v>329</v>
      </c>
      <c r="D201" s="266" t="s">
        <v>198</v>
      </c>
      <c r="E201" s="264">
        <v>25</v>
      </c>
      <c r="F201" s="267"/>
      <c r="G201" s="268">
        <f t="shared" si="6"/>
        <v>0</v>
      </c>
      <c r="I201" s="273"/>
    </row>
    <row r="202" spans="1:9" ht="12.75">
      <c r="A202" s="263">
        <v>15</v>
      </c>
      <c r="B202" s="264" t="s">
        <v>330</v>
      </c>
      <c r="C202" s="265" t="s">
        <v>331</v>
      </c>
      <c r="D202" s="266" t="s">
        <v>179</v>
      </c>
      <c r="E202" s="264">
        <v>9</v>
      </c>
      <c r="F202" s="267"/>
      <c r="G202" s="268">
        <f t="shared" si="6"/>
        <v>0</v>
      </c>
      <c r="I202" s="273"/>
    </row>
    <row r="203" spans="1:9" ht="12.75">
      <c r="A203" s="263">
        <v>16</v>
      </c>
      <c r="B203" s="264" t="s">
        <v>205</v>
      </c>
      <c r="C203" s="265" t="s">
        <v>206</v>
      </c>
      <c r="D203" s="266" t="s">
        <v>207</v>
      </c>
      <c r="E203" s="264">
        <v>3</v>
      </c>
      <c r="F203" s="267"/>
      <c r="G203" s="268">
        <f t="shared" si="6"/>
        <v>0</v>
      </c>
      <c r="I203" s="273"/>
    </row>
    <row r="204" spans="1:9" ht="12.75">
      <c r="A204" s="263">
        <v>17</v>
      </c>
      <c r="B204" s="264" t="s">
        <v>217</v>
      </c>
      <c r="C204" s="265" t="s">
        <v>218</v>
      </c>
      <c r="D204" s="266" t="s">
        <v>207</v>
      </c>
      <c r="E204" s="264">
        <v>3</v>
      </c>
      <c r="F204" s="267"/>
      <c r="G204" s="268">
        <f t="shared" si="6"/>
        <v>0</v>
      </c>
      <c r="I204" s="273"/>
    </row>
    <row r="205" spans="1:9" ht="12.75">
      <c r="A205" s="263">
        <v>18</v>
      </c>
      <c r="B205" s="264" t="s">
        <v>219</v>
      </c>
      <c r="C205" s="265" t="s">
        <v>220</v>
      </c>
      <c r="D205" s="266" t="s">
        <v>207</v>
      </c>
      <c r="E205" s="264">
        <v>1</v>
      </c>
      <c r="F205" s="267"/>
      <c r="G205" s="268">
        <f t="shared" si="6"/>
        <v>0</v>
      </c>
      <c r="I205" s="273"/>
    </row>
    <row r="206" spans="1:9" ht="12.75">
      <c r="A206" s="256"/>
      <c r="B206" s="257" t="s">
        <v>210</v>
      </c>
      <c r="C206" s="257" t="s">
        <v>316</v>
      </c>
      <c r="D206" s="258"/>
      <c r="E206" s="258"/>
      <c r="F206" s="270"/>
      <c r="G206" s="271">
        <f>SUM(G188:G205)</f>
        <v>0</v>
      </c>
      <c r="I206" s="273"/>
    </row>
    <row r="207" spans="1:9" ht="15" customHeight="1">
      <c r="F207" s="245"/>
      <c r="G207" s="245"/>
      <c r="I207" s="273"/>
    </row>
    <row r="208" spans="1:9" ht="12.75">
      <c r="C208" s="244" t="s">
        <v>332</v>
      </c>
      <c r="F208" s="245"/>
      <c r="G208" s="245"/>
      <c r="I208" s="273"/>
    </row>
    <row r="209" spans="1:9" ht="12.75">
      <c r="A209" s="246" t="s">
        <v>171</v>
      </c>
      <c r="B209" s="247" t="s">
        <v>172</v>
      </c>
      <c r="C209" s="247" t="s">
        <v>135</v>
      </c>
      <c r="D209" s="247" t="s">
        <v>173</v>
      </c>
      <c r="E209" s="247" t="s">
        <v>174</v>
      </c>
      <c r="F209" s="272" t="s">
        <v>175</v>
      </c>
      <c r="G209" s="248" t="s">
        <v>176</v>
      </c>
      <c r="I209" s="273"/>
    </row>
    <row r="210" spans="1:9" ht="12.75">
      <c r="A210" s="263">
        <v>1</v>
      </c>
      <c r="B210" s="264" t="s">
        <v>244</v>
      </c>
      <c r="C210" s="265" t="s">
        <v>333</v>
      </c>
      <c r="D210" s="266" t="s">
        <v>241</v>
      </c>
      <c r="E210" s="264">
        <v>1</v>
      </c>
      <c r="F210" s="267"/>
      <c r="G210" s="268">
        <f>ROUND(E210*F210,2)</f>
        <v>0</v>
      </c>
      <c r="I210" s="273"/>
    </row>
    <row r="211" spans="1:9" ht="12.75">
      <c r="A211" s="263">
        <v>2</v>
      </c>
      <c r="B211" s="264" t="s">
        <v>334</v>
      </c>
      <c r="C211" s="265" t="s">
        <v>335</v>
      </c>
      <c r="D211" s="266" t="s">
        <v>207</v>
      </c>
      <c r="E211" s="264">
        <v>20</v>
      </c>
      <c r="F211" s="267"/>
      <c r="G211" s="268">
        <f>ROUND(E211*F211,2)</f>
        <v>0</v>
      </c>
      <c r="I211" s="273"/>
    </row>
    <row r="212" spans="1:9" ht="12.75">
      <c r="A212" s="256"/>
      <c r="B212" s="257" t="s">
        <v>210</v>
      </c>
      <c r="C212" s="257" t="s">
        <v>336</v>
      </c>
      <c r="D212" s="258"/>
      <c r="E212" s="258"/>
      <c r="F212" s="270"/>
      <c r="G212" s="271">
        <f>SUM(G210:G211)</f>
        <v>0</v>
      </c>
      <c r="I212" s="273"/>
    </row>
    <row r="213" spans="1:9" ht="12.75">
      <c r="B213" s="244"/>
      <c r="C213" s="244"/>
      <c r="F213" s="245"/>
      <c r="G213" s="275"/>
      <c r="I213" s="273"/>
    </row>
    <row r="214" spans="1:9" ht="12.75">
      <c r="B214" s="244"/>
      <c r="C214" s="244"/>
      <c r="F214" s="245"/>
      <c r="G214" s="275"/>
      <c r="I214" s="273"/>
    </row>
    <row r="215" spans="1:9" ht="15" customHeight="1">
      <c r="F215" s="245"/>
      <c r="G215" s="245"/>
      <c r="I215" s="273"/>
    </row>
    <row r="216" spans="1:9" ht="12.75">
      <c r="C216" s="244" t="s">
        <v>337</v>
      </c>
      <c r="F216" s="245"/>
      <c r="G216" s="245"/>
      <c r="I216" s="273"/>
    </row>
    <row r="217" spans="1:9" ht="12.75">
      <c r="A217" s="246" t="s">
        <v>171</v>
      </c>
      <c r="B217" s="247" t="s">
        <v>172</v>
      </c>
      <c r="C217" s="247" t="s">
        <v>135</v>
      </c>
      <c r="D217" s="247" t="s">
        <v>173</v>
      </c>
      <c r="E217" s="247" t="s">
        <v>174</v>
      </c>
      <c r="F217" s="272" t="s">
        <v>175</v>
      </c>
      <c r="G217" s="248" t="s">
        <v>176</v>
      </c>
      <c r="I217" s="273"/>
    </row>
    <row r="218" spans="1:9" ht="12.75">
      <c r="A218" s="263">
        <v>1</v>
      </c>
      <c r="B218" s="264" t="s">
        <v>180</v>
      </c>
      <c r="C218" s="265" t="s">
        <v>252</v>
      </c>
      <c r="D218" s="266" t="s">
        <v>179</v>
      </c>
      <c r="E218" s="264">
        <v>6</v>
      </c>
      <c r="F218" s="267"/>
      <c r="G218" s="268">
        <f t="shared" ref="G218:G228" si="7">ROUND(E218*F218,2)</f>
        <v>0</v>
      </c>
      <c r="I218" s="273"/>
    </row>
    <row r="219" spans="1:9" ht="12.75">
      <c r="A219" s="263">
        <v>2</v>
      </c>
      <c r="B219" s="264" t="s">
        <v>296</v>
      </c>
      <c r="C219" s="265" t="s">
        <v>297</v>
      </c>
      <c r="D219" s="266" t="s">
        <v>179</v>
      </c>
      <c r="E219" s="264">
        <v>16</v>
      </c>
      <c r="F219" s="267"/>
      <c r="G219" s="268">
        <f t="shared" si="7"/>
        <v>0</v>
      </c>
      <c r="I219" s="273"/>
    </row>
    <row r="220" spans="1:9" ht="12.75">
      <c r="A220" s="263">
        <v>3</v>
      </c>
      <c r="B220" s="264" t="s">
        <v>184</v>
      </c>
      <c r="C220" s="265" t="s">
        <v>185</v>
      </c>
      <c r="D220" s="266" t="s">
        <v>179</v>
      </c>
      <c r="E220" s="264">
        <v>164</v>
      </c>
      <c r="F220" s="267"/>
      <c r="G220" s="268">
        <f t="shared" si="7"/>
        <v>0</v>
      </c>
      <c r="I220" s="273"/>
    </row>
    <row r="221" spans="1:9" ht="12.75">
      <c r="A221" s="263">
        <v>4</v>
      </c>
      <c r="B221" s="264" t="s">
        <v>259</v>
      </c>
      <c r="C221" s="265" t="s">
        <v>298</v>
      </c>
      <c r="D221" s="266" t="s">
        <v>179</v>
      </c>
      <c r="E221" s="264">
        <v>84</v>
      </c>
      <c r="F221" s="267"/>
      <c r="G221" s="268">
        <f t="shared" si="7"/>
        <v>0</v>
      </c>
      <c r="I221" s="273"/>
    </row>
    <row r="222" spans="1:9" ht="12.75">
      <c r="A222" s="263">
        <v>5</v>
      </c>
      <c r="B222" s="264" t="s">
        <v>299</v>
      </c>
      <c r="C222" s="265" t="s">
        <v>266</v>
      </c>
      <c r="D222" s="266" t="s">
        <v>179</v>
      </c>
      <c r="E222" s="264">
        <v>16</v>
      </c>
      <c r="F222" s="267"/>
      <c r="G222" s="268">
        <f t="shared" si="7"/>
        <v>0</v>
      </c>
      <c r="I222" s="273"/>
    </row>
    <row r="223" spans="1:9" ht="12.75">
      <c r="A223" s="263">
        <v>6</v>
      </c>
      <c r="B223" s="264" t="s">
        <v>301</v>
      </c>
      <c r="C223" s="265" t="s">
        <v>302</v>
      </c>
      <c r="D223" s="266" t="s">
        <v>179</v>
      </c>
      <c r="E223" s="264">
        <v>16</v>
      </c>
      <c r="F223" s="267"/>
      <c r="G223" s="268">
        <f t="shared" si="7"/>
        <v>0</v>
      </c>
      <c r="I223" s="273"/>
    </row>
    <row r="224" spans="1:9" ht="12.75">
      <c r="A224" s="263">
        <v>7</v>
      </c>
      <c r="B224" s="264" t="s">
        <v>194</v>
      </c>
      <c r="C224" s="265" t="s">
        <v>195</v>
      </c>
      <c r="D224" s="266" t="s">
        <v>179</v>
      </c>
      <c r="E224" s="264">
        <v>36</v>
      </c>
      <c r="F224" s="267"/>
      <c r="G224" s="268">
        <f t="shared" si="7"/>
        <v>0</v>
      </c>
      <c r="I224" s="273"/>
    </row>
    <row r="225" spans="1:9" ht="12.75">
      <c r="A225" s="263">
        <v>8</v>
      </c>
      <c r="B225" s="264" t="s">
        <v>196</v>
      </c>
      <c r="C225" s="265" t="s">
        <v>197</v>
      </c>
      <c r="D225" s="266" t="s">
        <v>198</v>
      </c>
      <c r="E225" s="264">
        <f>720+420</f>
        <v>1140</v>
      </c>
      <c r="F225" s="267"/>
      <c r="G225" s="268">
        <f t="shared" si="7"/>
        <v>0</v>
      </c>
      <c r="I225" s="273"/>
    </row>
    <row r="226" spans="1:9" ht="12.75">
      <c r="A226" s="263">
        <v>9</v>
      </c>
      <c r="B226" s="264" t="s">
        <v>199</v>
      </c>
      <c r="C226" s="265" t="s">
        <v>200</v>
      </c>
      <c r="D226" s="266" t="s">
        <v>198</v>
      </c>
      <c r="E226" s="264">
        <v>65</v>
      </c>
      <c r="F226" s="267"/>
      <c r="G226" s="268">
        <f t="shared" si="7"/>
        <v>0</v>
      </c>
      <c r="I226" s="273"/>
    </row>
    <row r="227" spans="1:9" ht="12.75">
      <c r="A227" s="263">
        <v>10</v>
      </c>
      <c r="B227" s="264" t="s">
        <v>205</v>
      </c>
      <c r="C227" s="265" t="s">
        <v>206</v>
      </c>
      <c r="D227" s="266" t="s">
        <v>207</v>
      </c>
      <c r="E227" s="264">
        <v>3</v>
      </c>
      <c r="F227" s="267"/>
      <c r="G227" s="268">
        <f t="shared" si="7"/>
        <v>0</v>
      </c>
      <c r="I227" s="273"/>
    </row>
    <row r="228" spans="1:9" ht="12.75">
      <c r="A228" s="263">
        <v>11</v>
      </c>
      <c r="B228" s="264" t="s">
        <v>208</v>
      </c>
      <c r="C228" s="265" t="s">
        <v>209</v>
      </c>
      <c r="D228" s="266" t="s">
        <v>207</v>
      </c>
      <c r="E228" s="264">
        <v>6</v>
      </c>
      <c r="F228" s="267"/>
      <c r="G228" s="268">
        <f t="shared" si="7"/>
        <v>0</v>
      </c>
      <c r="I228" s="273"/>
    </row>
    <row r="229" spans="1:9" ht="12.75">
      <c r="A229" s="256"/>
      <c r="B229" s="257" t="s">
        <v>210</v>
      </c>
      <c r="C229" s="257" t="s">
        <v>338</v>
      </c>
      <c r="D229" s="258"/>
      <c r="E229" s="258"/>
      <c r="F229" s="270"/>
      <c r="G229" s="271">
        <f>SUM(G218:G228)</f>
        <v>0</v>
      </c>
      <c r="I229" s="273"/>
    </row>
    <row r="230" spans="1:9" ht="12.75">
      <c r="B230" s="244"/>
      <c r="C230" s="244"/>
      <c r="F230" s="245"/>
      <c r="G230" s="275"/>
      <c r="I230" s="273"/>
    </row>
    <row r="231" spans="1:9" ht="12.75">
      <c r="B231" s="244"/>
      <c r="C231" s="244"/>
      <c r="F231" s="245"/>
      <c r="G231" s="275"/>
      <c r="I231" s="273"/>
    </row>
    <row r="232" spans="1:9" ht="12.75">
      <c r="C232" s="244" t="s">
        <v>339</v>
      </c>
      <c r="F232" s="245"/>
      <c r="G232" s="245"/>
      <c r="I232" s="273"/>
    </row>
    <row r="233" spans="1:9" ht="12.75">
      <c r="A233" s="246" t="s">
        <v>171</v>
      </c>
      <c r="B233" s="247" t="s">
        <v>172</v>
      </c>
      <c r="C233" s="247" t="s">
        <v>135</v>
      </c>
      <c r="D233" s="247" t="s">
        <v>173</v>
      </c>
      <c r="E233" s="247" t="s">
        <v>174</v>
      </c>
      <c r="F233" s="272" t="s">
        <v>175</v>
      </c>
      <c r="G233" s="248" t="s">
        <v>176</v>
      </c>
      <c r="I233" s="273"/>
    </row>
    <row r="234" spans="1:9" ht="12.75">
      <c r="A234" s="263">
        <v>1</v>
      </c>
      <c r="B234" s="264" t="s">
        <v>213</v>
      </c>
      <c r="C234" s="265" t="s">
        <v>310</v>
      </c>
      <c r="D234" s="266" t="s">
        <v>179</v>
      </c>
      <c r="E234" s="264">
        <v>23</v>
      </c>
      <c r="F234" s="267"/>
      <c r="G234" s="268">
        <f t="shared" ref="G234:G240" si="8">ROUND(E234*F234,2)</f>
        <v>0</v>
      </c>
      <c r="I234" s="273"/>
    </row>
    <row r="235" spans="1:9" ht="12.75">
      <c r="A235" s="263">
        <v>2</v>
      </c>
      <c r="B235" s="264" t="s">
        <v>215</v>
      </c>
      <c r="C235" s="274" t="s">
        <v>311</v>
      </c>
      <c r="D235" s="266" t="s">
        <v>179</v>
      </c>
      <c r="E235" s="264">
        <v>23</v>
      </c>
      <c r="F235" s="267"/>
      <c r="G235" s="268">
        <f t="shared" si="8"/>
        <v>0</v>
      </c>
      <c r="I235" s="273"/>
    </row>
    <row r="236" spans="1:9" ht="12.75">
      <c r="A236" s="263">
        <v>3</v>
      </c>
      <c r="B236" s="264" t="s">
        <v>312</v>
      </c>
      <c r="C236" s="274" t="s">
        <v>340</v>
      </c>
      <c r="D236" s="266" t="s">
        <v>179</v>
      </c>
      <c r="E236" s="264">
        <v>13</v>
      </c>
      <c r="F236" s="267"/>
      <c r="G236" s="268">
        <f t="shared" si="8"/>
        <v>0</v>
      </c>
      <c r="I236" s="273"/>
    </row>
    <row r="237" spans="1:9" ht="12.75">
      <c r="A237" s="263">
        <v>4</v>
      </c>
      <c r="B237" s="264" t="s">
        <v>314</v>
      </c>
      <c r="C237" s="274" t="s">
        <v>311</v>
      </c>
      <c r="D237" s="266" t="s">
        <v>179</v>
      </c>
      <c r="E237" s="264">
        <v>13</v>
      </c>
      <c r="F237" s="267"/>
      <c r="G237" s="268">
        <f t="shared" si="8"/>
        <v>0</v>
      </c>
      <c r="I237" s="273"/>
    </row>
    <row r="238" spans="1:9" ht="12.75">
      <c r="A238" s="263">
        <v>5</v>
      </c>
      <c r="B238" s="264" t="s">
        <v>205</v>
      </c>
      <c r="C238" s="265" t="s">
        <v>206</v>
      </c>
      <c r="D238" s="266" t="s">
        <v>207</v>
      </c>
      <c r="E238" s="264">
        <v>3</v>
      </c>
      <c r="F238" s="267"/>
      <c r="G238" s="268">
        <f t="shared" si="8"/>
        <v>0</v>
      </c>
      <c r="I238" s="273"/>
    </row>
    <row r="239" spans="1:9" ht="12.75">
      <c r="A239" s="263">
        <v>6</v>
      </c>
      <c r="B239" s="264" t="s">
        <v>217</v>
      </c>
      <c r="C239" s="265" t="s">
        <v>218</v>
      </c>
      <c r="D239" s="266" t="s">
        <v>207</v>
      </c>
      <c r="E239" s="264">
        <v>3</v>
      </c>
      <c r="F239" s="267"/>
      <c r="G239" s="268">
        <f t="shared" si="8"/>
        <v>0</v>
      </c>
      <c r="I239" s="273"/>
    </row>
    <row r="240" spans="1:9" ht="12.75">
      <c r="A240" s="263">
        <v>7</v>
      </c>
      <c r="B240" s="264" t="s">
        <v>219</v>
      </c>
      <c r="C240" s="265" t="s">
        <v>220</v>
      </c>
      <c r="D240" s="266" t="s">
        <v>207</v>
      </c>
      <c r="E240" s="264">
        <v>1</v>
      </c>
      <c r="F240" s="267"/>
      <c r="G240" s="268">
        <f t="shared" si="8"/>
        <v>0</v>
      </c>
      <c r="I240" s="273"/>
    </row>
    <row r="241" spans="1:9" ht="12.75">
      <c r="A241" s="256"/>
      <c r="B241" s="257" t="s">
        <v>210</v>
      </c>
      <c r="C241" s="257" t="s">
        <v>339</v>
      </c>
      <c r="D241" s="258"/>
      <c r="E241" s="258"/>
      <c r="F241" s="270"/>
      <c r="G241" s="271">
        <f>SUM(G234:G240)</f>
        <v>0</v>
      </c>
      <c r="I241" s="273"/>
    </row>
    <row r="242" spans="1:9" ht="12.75">
      <c r="B242" s="244"/>
      <c r="C242" s="244"/>
      <c r="F242" s="245"/>
      <c r="G242" s="275"/>
      <c r="I242" s="273"/>
    </row>
    <row r="243" spans="1:9" ht="12.75">
      <c r="F243" s="245"/>
      <c r="G243" s="245"/>
      <c r="I243" s="273"/>
    </row>
    <row r="244" spans="1:9" ht="12.75">
      <c r="C244" s="244" t="s">
        <v>341</v>
      </c>
      <c r="F244" s="245"/>
      <c r="G244" s="245"/>
      <c r="I244" s="273"/>
    </row>
    <row r="245" spans="1:9" ht="12.75">
      <c r="A245" s="246" t="s">
        <v>171</v>
      </c>
      <c r="B245" s="247" t="s">
        <v>172</v>
      </c>
      <c r="C245" s="247" t="s">
        <v>135</v>
      </c>
      <c r="D245" s="247" t="s">
        <v>173</v>
      </c>
      <c r="E245" s="247" t="s">
        <v>174</v>
      </c>
      <c r="F245" s="272" t="s">
        <v>175</v>
      </c>
      <c r="G245" s="248" t="s">
        <v>176</v>
      </c>
      <c r="I245" s="273"/>
    </row>
    <row r="246" spans="1:9" ht="12.75">
      <c r="A246" s="263">
        <v>1</v>
      </c>
      <c r="B246" s="264" t="s">
        <v>222</v>
      </c>
      <c r="C246" s="265" t="s">
        <v>223</v>
      </c>
      <c r="D246" s="266" t="s">
        <v>198</v>
      </c>
      <c r="E246" s="264">
        <v>720</v>
      </c>
      <c r="F246" s="267"/>
      <c r="G246" s="268">
        <f t="shared" ref="G246:G257" si="9">ROUND(E246*F246,2)</f>
        <v>0</v>
      </c>
      <c r="I246" s="273"/>
    </row>
    <row r="247" spans="1:9" ht="12.75">
      <c r="A247" s="263">
        <v>2</v>
      </c>
      <c r="B247" s="264" t="s">
        <v>224</v>
      </c>
      <c r="C247" s="265" t="s">
        <v>225</v>
      </c>
      <c r="D247" s="266" t="s">
        <v>198</v>
      </c>
      <c r="E247" s="264">
        <v>420</v>
      </c>
      <c r="F247" s="267"/>
      <c r="G247" s="268">
        <f t="shared" si="9"/>
        <v>0</v>
      </c>
      <c r="I247" s="273"/>
    </row>
    <row r="248" spans="1:9" ht="12.75">
      <c r="A248" s="263">
        <v>3</v>
      </c>
      <c r="B248" s="264" t="s">
        <v>226</v>
      </c>
      <c r="C248" s="265" t="s">
        <v>227</v>
      </c>
      <c r="D248" s="266" t="s">
        <v>198</v>
      </c>
      <c r="E248" s="264">
        <v>65</v>
      </c>
      <c r="F248" s="267"/>
      <c r="G248" s="268">
        <f t="shared" si="9"/>
        <v>0</v>
      </c>
      <c r="I248" s="273"/>
    </row>
    <row r="249" spans="1:9" ht="12.75">
      <c r="A249" s="263">
        <v>4</v>
      </c>
      <c r="B249" s="264" t="s">
        <v>281</v>
      </c>
      <c r="C249" s="265" t="s">
        <v>342</v>
      </c>
      <c r="D249" s="266" t="s">
        <v>179</v>
      </c>
      <c r="E249" s="264">
        <v>6</v>
      </c>
      <c r="F249" s="267"/>
      <c r="G249" s="268">
        <f t="shared" si="9"/>
        <v>0</v>
      </c>
      <c r="I249" s="273"/>
    </row>
    <row r="250" spans="1:9" ht="12.75">
      <c r="A250" s="263">
        <v>5</v>
      </c>
      <c r="B250" s="264" t="s">
        <v>234</v>
      </c>
      <c r="C250" s="265" t="s">
        <v>319</v>
      </c>
      <c r="D250" s="266" t="s">
        <v>179</v>
      </c>
      <c r="E250" s="264">
        <v>16</v>
      </c>
      <c r="F250" s="267"/>
      <c r="G250" s="268">
        <f t="shared" si="9"/>
        <v>0</v>
      </c>
      <c r="I250" s="273"/>
    </row>
    <row r="251" spans="1:9" ht="12.75">
      <c r="A251" s="263">
        <v>6</v>
      </c>
      <c r="B251" s="264" t="s">
        <v>320</v>
      </c>
      <c r="C251" s="265" t="s">
        <v>343</v>
      </c>
      <c r="D251" s="266" t="s">
        <v>179</v>
      </c>
      <c r="E251" s="264">
        <v>16</v>
      </c>
      <c r="F251" s="267"/>
      <c r="G251" s="268">
        <f t="shared" si="9"/>
        <v>0</v>
      </c>
      <c r="I251" s="273"/>
    </row>
    <row r="252" spans="1:9" ht="12.75">
      <c r="A252" s="263">
        <v>7</v>
      </c>
      <c r="B252" s="264" t="s">
        <v>324</v>
      </c>
      <c r="C252" s="265" t="s">
        <v>344</v>
      </c>
      <c r="D252" s="266" t="s">
        <v>179</v>
      </c>
      <c r="E252" s="264">
        <v>16</v>
      </c>
      <c r="F252" s="267"/>
      <c r="G252" s="268">
        <f t="shared" si="9"/>
        <v>0</v>
      </c>
      <c r="I252" s="273"/>
    </row>
    <row r="253" spans="1:9" ht="12.75">
      <c r="A253" s="263">
        <v>8</v>
      </c>
      <c r="B253" s="264" t="s">
        <v>326</v>
      </c>
      <c r="C253" s="265" t="s">
        <v>327</v>
      </c>
      <c r="D253" s="266" t="s">
        <v>198</v>
      </c>
      <c r="E253" s="264">
        <v>34</v>
      </c>
      <c r="F253" s="267"/>
      <c r="G253" s="268">
        <f t="shared" si="9"/>
        <v>0</v>
      </c>
      <c r="I253" s="273"/>
    </row>
    <row r="254" spans="1:9" ht="12.75">
      <c r="A254" s="263">
        <v>9</v>
      </c>
      <c r="B254" s="264" t="s">
        <v>328</v>
      </c>
      <c r="C254" s="265" t="s">
        <v>345</v>
      </c>
      <c r="D254" s="266" t="s">
        <v>198</v>
      </c>
      <c r="E254" s="264">
        <v>50</v>
      </c>
      <c r="F254" s="267"/>
      <c r="G254" s="268">
        <f t="shared" si="9"/>
        <v>0</v>
      </c>
      <c r="I254" s="273"/>
    </row>
    <row r="255" spans="1:9" ht="12.75">
      <c r="A255" s="263">
        <v>10</v>
      </c>
      <c r="B255" s="264" t="s">
        <v>205</v>
      </c>
      <c r="C255" s="265" t="s">
        <v>206</v>
      </c>
      <c r="D255" s="266" t="s">
        <v>207</v>
      </c>
      <c r="E255" s="264">
        <v>3</v>
      </c>
      <c r="F255" s="267"/>
      <c r="G255" s="268">
        <f t="shared" si="9"/>
        <v>0</v>
      </c>
      <c r="I255" s="273"/>
    </row>
    <row r="256" spans="1:9" ht="12.75">
      <c r="A256" s="263">
        <v>11</v>
      </c>
      <c r="B256" s="264" t="s">
        <v>217</v>
      </c>
      <c r="C256" s="265" t="s">
        <v>218</v>
      </c>
      <c r="D256" s="266" t="s">
        <v>207</v>
      </c>
      <c r="E256" s="264">
        <v>3</v>
      </c>
      <c r="F256" s="267"/>
      <c r="G256" s="268">
        <f t="shared" si="9"/>
        <v>0</v>
      </c>
      <c r="I256" s="273"/>
    </row>
    <row r="257" spans="1:9" ht="12.75">
      <c r="A257" s="263">
        <v>12</v>
      </c>
      <c r="B257" s="264" t="s">
        <v>219</v>
      </c>
      <c r="C257" s="265" t="s">
        <v>220</v>
      </c>
      <c r="D257" s="266" t="s">
        <v>207</v>
      </c>
      <c r="E257" s="264">
        <v>1</v>
      </c>
      <c r="F257" s="267"/>
      <c r="G257" s="268">
        <f t="shared" si="9"/>
        <v>0</v>
      </c>
      <c r="I257" s="273"/>
    </row>
    <row r="258" spans="1:9" ht="12.75">
      <c r="A258" s="256"/>
      <c r="B258" s="257" t="s">
        <v>210</v>
      </c>
      <c r="C258" s="257" t="s">
        <v>341</v>
      </c>
      <c r="D258" s="258"/>
      <c r="E258" s="258"/>
      <c r="F258" s="270"/>
      <c r="G258" s="271">
        <f>SUM(G246:G257)</f>
        <v>0</v>
      </c>
      <c r="I258" s="273"/>
    </row>
    <row r="259" spans="1:9" ht="12.75">
      <c r="B259" s="244"/>
      <c r="C259" s="244"/>
      <c r="F259" s="245"/>
      <c r="G259" s="275"/>
      <c r="I259" s="273"/>
    </row>
    <row r="260" spans="1:9" ht="12.75">
      <c r="B260" s="244"/>
      <c r="C260" s="244"/>
      <c r="F260" s="245"/>
      <c r="G260" s="275"/>
      <c r="I260" s="273"/>
    </row>
    <row r="261" spans="1:9" ht="12.75">
      <c r="B261" s="244"/>
      <c r="C261" s="244"/>
      <c r="F261" s="245"/>
      <c r="G261" s="275"/>
      <c r="I261" s="273"/>
    </row>
    <row r="262" spans="1:9" ht="15" customHeight="1">
      <c r="F262" s="245"/>
      <c r="G262" s="245"/>
      <c r="I262" s="273"/>
    </row>
    <row r="263" spans="1:9" ht="12.75">
      <c r="C263" s="244" t="s">
        <v>346</v>
      </c>
      <c r="F263" s="245"/>
      <c r="G263" s="245"/>
      <c r="I263" s="273"/>
    </row>
    <row r="264" spans="1:9" ht="12.75">
      <c r="A264" s="246" t="s">
        <v>171</v>
      </c>
      <c r="B264" s="247" t="s">
        <v>172</v>
      </c>
      <c r="C264" s="247" t="s">
        <v>135</v>
      </c>
      <c r="D264" s="247" t="s">
        <v>173</v>
      </c>
      <c r="E264" s="247" t="s">
        <v>174</v>
      </c>
      <c r="F264" s="272" t="s">
        <v>175</v>
      </c>
      <c r="G264" s="248" t="s">
        <v>176</v>
      </c>
      <c r="I264" s="273"/>
    </row>
    <row r="265" spans="1:9" ht="12.75">
      <c r="A265" s="263">
        <v>1</v>
      </c>
      <c r="B265" s="264"/>
      <c r="C265" s="265" t="s">
        <v>347</v>
      </c>
      <c r="D265" s="266" t="s">
        <v>241</v>
      </c>
      <c r="E265" s="264">
        <v>90</v>
      </c>
      <c r="F265" s="267"/>
      <c r="G265" s="268">
        <f>ROUND(E265*F265,2)</f>
        <v>0</v>
      </c>
      <c r="I265" s="273"/>
    </row>
    <row r="266" spans="1:9" ht="12.75">
      <c r="A266" s="263">
        <v>2</v>
      </c>
      <c r="B266" s="264"/>
      <c r="C266" s="265" t="s">
        <v>348</v>
      </c>
      <c r="D266" s="266" t="s">
        <v>198</v>
      </c>
      <c r="E266" s="264">
        <v>380</v>
      </c>
      <c r="F266" s="267"/>
      <c r="G266" s="268">
        <f>ROUND(E266*F266,2)</f>
        <v>0</v>
      </c>
      <c r="I266" s="273"/>
    </row>
    <row r="267" spans="1:9" ht="12.75">
      <c r="A267" s="263">
        <v>3</v>
      </c>
      <c r="B267" s="264"/>
      <c r="C267" s="265" t="s">
        <v>349</v>
      </c>
      <c r="D267" s="266" t="s">
        <v>198</v>
      </c>
      <c r="E267" s="264">
        <v>240</v>
      </c>
      <c r="F267" s="267"/>
      <c r="G267" s="268">
        <f>ROUND(E267*F267,2)</f>
        <v>0</v>
      </c>
      <c r="I267" s="273"/>
    </row>
    <row r="268" spans="1:9" ht="12.75">
      <c r="A268" s="263">
        <v>4</v>
      </c>
      <c r="B268" s="264"/>
      <c r="C268" s="265" t="s">
        <v>350</v>
      </c>
      <c r="D268" s="266" t="s">
        <v>198</v>
      </c>
      <c r="E268" s="264">
        <v>34</v>
      </c>
      <c r="F268" s="267"/>
      <c r="G268" s="268">
        <f>ROUND(E268*F268,2)</f>
        <v>0</v>
      </c>
      <c r="I268" s="273"/>
    </row>
    <row r="269" spans="1:9" ht="12.75">
      <c r="A269" s="256"/>
      <c r="B269" s="257" t="s">
        <v>210</v>
      </c>
      <c r="C269" s="257" t="s">
        <v>346</v>
      </c>
      <c r="D269" s="258"/>
      <c r="E269" s="258"/>
      <c r="F269" s="270"/>
      <c r="G269" s="271">
        <f>SUM(G265:G268)</f>
        <v>0</v>
      </c>
      <c r="I269" s="273"/>
    </row>
    <row r="270" spans="1:9" ht="15" customHeight="1">
      <c r="F270" s="245"/>
      <c r="G270" s="245"/>
      <c r="I270" s="273"/>
    </row>
    <row r="271" spans="1:9" ht="15" customHeight="1">
      <c r="F271" s="245"/>
      <c r="G271" s="245"/>
      <c r="I271" s="273"/>
    </row>
    <row r="272" spans="1:9" ht="15" customHeight="1">
      <c r="F272" s="245"/>
      <c r="G272" s="245"/>
      <c r="I272" s="273"/>
    </row>
    <row r="273" spans="1:9" ht="12.75">
      <c r="C273" s="244" t="s">
        <v>351</v>
      </c>
      <c r="F273" s="245"/>
      <c r="G273" s="245"/>
      <c r="I273" s="273"/>
    </row>
    <row r="274" spans="1:9" ht="12.75">
      <c r="A274" s="246" t="s">
        <v>171</v>
      </c>
      <c r="B274" s="247" t="s">
        <v>172</v>
      </c>
      <c r="C274" s="247" t="s">
        <v>135</v>
      </c>
      <c r="D274" s="247" t="s">
        <v>173</v>
      </c>
      <c r="E274" s="247" t="s">
        <v>174</v>
      </c>
      <c r="F274" s="272" t="s">
        <v>175</v>
      </c>
      <c r="G274" s="248" t="s">
        <v>176</v>
      </c>
      <c r="I274" s="273"/>
    </row>
    <row r="275" spans="1:9" ht="12.75">
      <c r="A275" s="263">
        <v>1</v>
      </c>
      <c r="B275" s="264" t="s">
        <v>352</v>
      </c>
      <c r="C275" s="265" t="s">
        <v>353</v>
      </c>
      <c r="D275" s="266" t="s">
        <v>241</v>
      </c>
      <c r="E275" s="264">
        <v>1</v>
      </c>
      <c r="F275" s="267"/>
      <c r="G275" s="268">
        <f>ROUND(E275*F275,2)</f>
        <v>0</v>
      </c>
      <c r="I275" s="273"/>
    </row>
    <row r="276" spans="1:9" ht="12.75">
      <c r="A276" s="263">
        <v>2</v>
      </c>
      <c r="B276" s="264" t="s">
        <v>354</v>
      </c>
      <c r="C276" s="265" t="s">
        <v>355</v>
      </c>
      <c r="D276" s="266" t="s">
        <v>241</v>
      </c>
      <c r="E276" s="264">
        <v>3</v>
      </c>
      <c r="F276" s="267"/>
      <c r="G276" s="268">
        <f t="shared" ref="G276:G284" si="10">ROUND(E276*F276,2)</f>
        <v>0</v>
      </c>
      <c r="I276" s="273"/>
    </row>
    <row r="277" spans="1:9" ht="12.75">
      <c r="A277" s="263">
        <v>3</v>
      </c>
      <c r="B277" s="264" t="s">
        <v>354</v>
      </c>
      <c r="C277" s="265" t="s">
        <v>356</v>
      </c>
      <c r="D277" s="266" t="s">
        <v>241</v>
      </c>
      <c r="E277" s="264">
        <v>3</v>
      </c>
      <c r="F277" s="267"/>
      <c r="G277" s="268">
        <f t="shared" si="10"/>
        <v>0</v>
      </c>
      <c r="I277" s="273"/>
    </row>
    <row r="278" spans="1:9" ht="12.75">
      <c r="A278" s="263">
        <v>4</v>
      </c>
      <c r="B278" s="264" t="s">
        <v>354</v>
      </c>
      <c r="C278" s="265" t="s">
        <v>357</v>
      </c>
      <c r="D278" s="266" t="s">
        <v>241</v>
      </c>
      <c r="E278" s="264">
        <v>1</v>
      </c>
      <c r="F278" s="267"/>
      <c r="G278" s="268">
        <f t="shared" si="10"/>
        <v>0</v>
      </c>
      <c r="I278" s="273"/>
    </row>
    <row r="279" spans="1:9" ht="12.75">
      <c r="A279" s="263">
        <v>5</v>
      </c>
      <c r="B279" s="264" t="s">
        <v>354</v>
      </c>
      <c r="C279" s="265" t="s">
        <v>358</v>
      </c>
      <c r="D279" s="266" t="s">
        <v>241</v>
      </c>
      <c r="E279" s="264">
        <v>3</v>
      </c>
      <c r="F279" s="267"/>
      <c r="G279" s="268">
        <f t="shared" si="10"/>
        <v>0</v>
      </c>
      <c r="I279" s="273"/>
    </row>
    <row r="280" spans="1:9" ht="12.75">
      <c r="A280" s="263">
        <v>6</v>
      </c>
      <c r="B280" s="264" t="s">
        <v>354</v>
      </c>
      <c r="C280" s="265" t="s">
        <v>359</v>
      </c>
      <c r="D280" s="266" t="s">
        <v>241</v>
      </c>
      <c r="E280" s="264">
        <v>1</v>
      </c>
      <c r="F280" s="267"/>
      <c r="G280" s="268">
        <f t="shared" si="10"/>
        <v>0</v>
      </c>
      <c r="I280" s="273"/>
    </row>
    <row r="281" spans="1:9" ht="12.75">
      <c r="A281" s="263">
        <v>7</v>
      </c>
      <c r="B281" s="264" t="s">
        <v>354</v>
      </c>
      <c r="C281" s="265" t="s">
        <v>360</v>
      </c>
      <c r="D281" s="266" t="s">
        <v>241</v>
      </c>
      <c r="E281" s="264">
        <v>3</v>
      </c>
      <c r="F281" s="267"/>
      <c r="G281" s="268">
        <f t="shared" si="10"/>
        <v>0</v>
      </c>
      <c r="I281" s="273"/>
    </row>
    <row r="282" spans="1:9" ht="12.75">
      <c r="A282" s="263">
        <v>8</v>
      </c>
      <c r="B282" s="264" t="s">
        <v>354</v>
      </c>
      <c r="C282" s="265" t="s">
        <v>361</v>
      </c>
      <c r="D282" s="266" t="s">
        <v>241</v>
      </c>
      <c r="E282" s="264">
        <v>3</v>
      </c>
      <c r="F282" s="267"/>
      <c r="G282" s="268">
        <f t="shared" si="10"/>
        <v>0</v>
      </c>
      <c r="I282" s="273"/>
    </row>
    <row r="283" spans="1:9" ht="12.75">
      <c r="A283" s="263">
        <v>9</v>
      </c>
      <c r="B283" s="264" t="s">
        <v>354</v>
      </c>
      <c r="C283" s="265" t="s">
        <v>362</v>
      </c>
      <c r="D283" s="266" t="s">
        <v>241</v>
      </c>
      <c r="E283" s="264">
        <v>3</v>
      </c>
      <c r="F283" s="267"/>
      <c r="G283" s="268">
        <f t="shared" si="10"/>
        <v>0</v>
      </c>
      <c r="I283" s="273"/>
    </row>
    <row r="284" spans="1:9" ht="12.75">
      <c r="A284" s="263">
        <v>10</v>
      </c>
      <c r="B284" s="264" t="s">
        <v>354</v>
      </c>
      <c r="C284" s="265" t="s">
        <v>363</v>
      </c>
      <c r="D284" s="266" t="s">
        <v>127</v>
      </c>
      <c r="E284" s="264">
        <v>1</v>
      </c>
      <c r="F284" s="267"/>
      <c r="G284" s="268">
        <f t="shared" si="10"/>
        <v>0</v>
      </c>
      <c r="I284" s="273"/>
    </row>
    <row r="285" spans="1:9" ht="12.75">
      <c r="A285" s="256"/>
      <c r="B285" s="257" t="s">
        <v>210</v>
      </c>
      <c r="C285" s="257" t="s">
        <v>351</v>
      </c>
      <c r="D285" s="258"/>
      <c r="E285" s="258"/>
      <c r="F285" s="270"/>
      <c r="G285" s="271">
        <f>SUM(G275:G284)</f>
        <v>0</v>
      </c>
      <c r="I285" s="273"/>
    </row>
    <row r="286" spans="1:9" ht="15" customHeight="1">
      <c r="I286" s="273"/>
    </row>
    <row r="287" spans="1:9" ht="15" customHeight="1">
      <c r="I287" s="273"/>
    </row>
    <row r="288" spans="1:9" ht="15" customHeight="1">
      <c r="I288" s="273"/>
    </row>
    <row r="289" spans="9:9" ht="15" customHeight="1">
      <c r="I289" s="273"/>
    </row>
    <row r="290" spans="9:9" ht="15" customHeight="1">
      <c r="I290" s="273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2021R0042EI - Stavební úp...</vt:lpstr>
      <vt:lpstr>Výkaz</vt:lpstr>
      <vt:lpstr>'2021R0042EI - Stavební úp...'!Názvy_tisku</vt:lpstr>
      <vt:lpstr>'Rekapitulace stavby'!Názvy_tisku</vt:lpstr>
      <vt:lpstr>'2021R0042EI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2021-06-28T09:36:31Z</dcterms:created>
  <dcterms:modified xsi:type="dcterms:W3CDTF">2021-06-28T09:45:39Z</dcterms:modified>
</cp:coreProperties>
</file>